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915" windowHeight="13860" activeTab="1"/>
  </bookViews>
  <sheets>
    <sheet name="2017_podporeno_1_1" sheetId="1" r:id="rId1"/>
    <sheet name="2017_nepodporeno_1_1" sheetId="2" r:id="rId2"/>
  </sheets>
  <definedNames>
    <definedName name="_xlnm.Print_Titles" localSheetId="1">'2017_nepodporeno_1_1'!$2:$3</definedName>
    <definedName name="_xlnm.Print_Titles" localSheetId="0">'2017_podporeno_1_1'!$3:$4</definedName>
  </definedNames>
  <calcPr calcId="145621"/>
</workbook>
</file>

<file path=xl/calcChain.xml><?xml version="1.0" encoding="utf-8"?>
<calcChain xmlns="http://schemas.openxmlformats.org/spreadsheetml/2006/main">
  <c r="AR19" i="2" l="1"/>
  <c r="AQ19" i="2"/>
  <c r="AN19" i="2"/>
  <c r="AM19" i="2"/>
  <c r="AJ19" i="2"/>
  <c r="AH19" i="2"/>
  <c r="AO19" i="2" s="1"/>
  <c r="AG19" i="2"/>
  <c r="AF19" i="2"/>
  <c r="AD19" i="2"/>
  <c r="AB19" i="2"/>
  <c r="W19" i="2"/>
  <c r="T19" i="2"/>
  <c r="X19" i="2" s="1"/>
  <c r="P19" i="2"/>
  <c r="Q19" i="2" s="1"/>
  <c r="N19" i="2"/>
  <c r="AR18" i="2"/>
  <c r="AQ18" i="2"/>
  <c r="AN18" i="2"/>
  <c r="AM18" i="2"/>
  <c r="AJ18" i="2"/>
  <c r="AH18" i="2"/>
  <c r="AO18" i="2" s="1"/>
  <c r="AG18" i="2"/>
  <c r="AF18" i="2"/>
  <c r="AD18" i="2"/>
  <c r="AB18" i="2"/>
  <c r="W18" i="2"/>
  <c r="T18" i="2"/>
  <c r="X18" i="2" s="1"/>
  <c r="P18" i="2"/>
  <c r="M18" i="2"/>
  <c r="Q18" i="2" s="1"/>
  <c r="AR17" i="2"/>
  <c r="AQ17" i="2"/>
  <c r="AN17" i="2"/>
  <c r="AM17" i="2"/>
  <c r="AJ17" i="2"/>
  <c r="AH17" i="2"/>
  <c r="AO17" i="2" s="1"/>
  <c r="AG17" i="2"/>
  <c r="AF17" i="2"/>
  <c r="AD17" i="2"/>
  <c r="AB17" i="2"/>
  <c r="X17" i="2"/>
  <c r="W17" i="2"/>
  <c r="U17" i="2"/>
  <c r="T17" i="2"/>
  <c r="Q17" i="2"/>
  <c r="P17" i="2"/>
  <c r="N17" i="2"/>
  <c r="M17" i="2"/>
  <c r="AR16" i="2"/>
  <c r="AQ16" i="2"/>
  <c r="AN16" i="2"/>
  <c r="AM16" i="2"/>
  <c r="AJ16" i="2"/>
  <c r="AH16" i="2"/>
  <c r="AO16" i="2" s="1"/>
  <c r="AG16" i="2"/>
  <c r="AF16" i="2"/>
  <c r="AD16" i="2"/>
  <c r="AB16" i="2"/>
  <c r="W16" i="2"/>
  <c r="T16" i="2"/>
  <c r="X16" i="2" s="1"/>
  <c r="P16" i="2"/>
  <c r="M16" i="2"/>
  <c r="Q16" i="2" s="1"/>
  <c r="AR15" i="2"/>
  <c r="AQ15" i="2"/>
  <c r="AN15" i="2"/>
  <c r="AM15" i="2"/>
  <c r="AJ15" i="2"/>
  <c r="AH15" i="2"/>
  <c r="AO15" i="2" s="1"/>
  <c r="AG15" i="2"/>
  <c r="AF15" i="2"/>
  <c r="AD15" i="2"/>
  <c r="AB15" i="2"/>
  <c r="X15" i="2"/>
  <c r="W15" i="2"/>
  <c r="U15" i="2"/>
  <c r="T15" i="2"/>
  <c r="Q15" i="2"/>
  <c r="P15" i="2"/>
  <c r="N15" i="2"/>
  <c r="M15" i="2"/>
  <c r="AR14" i="2"/>
  <c r="AQ14" i="2"/>
  <c r="AN14" i="2"/>
  <c r="AM14" i="2"/>
  <c r="AJ14" i="2"/>
  <c r="AH14" i="2"/>
  <c r="AO14" i="2" s="1"/>
  <c r="AG14" i="2"/>
  <c r="AF14" i="2"/>
  <c r="AD14" i="2"/>
  <c r="AB14" i="2"/>
  <c r="W14" i="2"/>
  <c r="T14" i="2"/>
  <c r="X14" i="2" s="1"/>
  <c r="P14" i="2"/>
  <c r="M14" i="2"/>
  <c r="Q14" i="2" s="1"/>
  <c r="AR13" i="2"/>
  <c r="AQ13" i="2"/>
  <c r="AN13" i="2"/>
  <c r="AM13" i="2"/>
  <c r="AJ13" i="2"/>
  <c r="AH13" i="2"/>
  <c r="AO13" i="2" s="1"/>
  <c r="AG13" i="2"/>
  <c r="AF13" i="2"/>
  <c r="AD13" i="2"/>
  <c r="AB13" i="2"/>
  <c r="X13" i="2"/>
  <c r="W13" i="2"/>
  <c r="U13" i="2"/>
  <c r="T13" i="2"/>
  <c r="Q13" i="2"/>
  <c r="P13" i="2"/>
  <c r="N13" i="2"/>
  <c r="M13" i="2"/>
  <c r="AR12" i="2"/>
  <c r="AQ12" i="2"/>
  <c r="AN12" i="2"/>
  <c r="AM12" i="2"/>
  <c r="AJ12" i="2"/>
  <c r="AH12" i="2"/>
  <c r="AO12" i="2" s="1"/>
  <c r="AG12" i="2"/>
  <c r="AF12" i="2"/>
  <c r="AD12" i="2"/>
  <c r="AB12" i="2"/>
  <c r="W12" i="2"/>
  <c r="T12" i="2"/>
  <c r="X12" i="2" s="1"/>
  <c r="P12" i="2"/>
  <c r="M12" i="2"/>
  <c r="Q12" i="2" s="1"/>
  <c r="AR11" i="2"/>
  <c r="AQ11" i="2"/>
  <c r="AN11" i="2"/>
  <c r="AM11" i="2"/>
  <c r="AJ11" i="2"/>
  <c r="AH11" i="2"/>
  <c r="AO11" i="2" s="1"/>
  <c r="AG11" i="2"/>
  <c r="AF11" i="2"/>
  <c r="AD11" i="2"/>
  <c r="AB11" i="2"/>
  <c r="X11" i="2"/>
  <c r="W11" i="2"/>
  <c r="U11" i="2"/>
  <c r="T11" i="2"/>
  <c r="Q11" i="2"/>
  <c r="P11" i="2"/>
  <c r="N11" i="2"/>
  <c r="M11" i="2"/>
  <c r="AR10" i="2"/>
  <c r="AQ10" i="2"/>
  <c r="AN10" i="2"/>
  <c r="AM10" i="2"/>
  <c r="AJ10" i="2"/>
  <c r="AH10" i="2"/>
  <c r="AO10" i="2" s="1"/>
  <c r="AG10" i="2"/>
  <c r="AF10" i="2"/>
  <c r="W10" i="2"/>
  <c r="T10" i="2"/>
  <c r="X10" i="2" s="1"/>
  <c r="P10" i="2"/>
  <c r="M10" i="2"/>
  <c r="Q10" i="2" s="1"/>
  <c r="AR9" i="2"/>
  <c r="AQ9" i="2"/>
  <c r="AN9" i="2"/>
  <c r="AM9" i="2"/>
  <c r="AJ9" i="2"/>
  <c r="AH9" i="2"/>
  <c r="AO9" i="2" s="1"/>
  <c r="AG9" i="2"/>
  <c r="AF9" i="2"/>
  <c r="X9" i="2"/>
  <c r="W9" i="2"/>
  <c r="U9" i="2"/>
  <c r="T9" i="2"/>
  <c r="Q9" i="2"/>
  <c r="P9" i="2"/>
  <c r="N9" i="2"/>
  <c r="M9" i="2"/>
  <c r="AR8" i="2"/>
  <c r="AQ8" i="2"/>
  <c r="AN8" i="2"/>
  <c r="AM8" i="2"/>
  <c r="AJ8" i="2"/>
  <c r="AH8" i="2"/>
  <c r="AO8" i="2" s="1"/>
  <c r="AG8" i="2"/>
  <c r="AF8" i="2"/>
  <c r="W8" i="2"/>
  <c r="T8" i="2"/>
  <c r="X8" i="2" s="1"/>
  <c r="P8" i="2"/>
  <c r="M8" i="2"/>
  <c r="Q8" i="2" s="1"/>
  <c r="AR7" i="2"/>
  <c r="AQ7" i="2"/>
  <c r="AN7" i="2"/>
  <c r="AM7" i="2"/>
  <c r="AJ7" i="2"/>
  <c r="AH7" i="2"/>
  <c r="AO7" i="2" s="1"/>
  <c r="AG7" i="2"/>
  <c r="AF7" i="2"/>
  <c r="X7" i="2"/>
  <c r="W7" i="2"/>
  <c r="U7" i="2"/>
  <c r="T7" i="2"/>
  <c r="Q7" i="2"/>
  <c r="P7" i="2"/>
  <c r="N7" i="2"/>
  <c r="M7" i="2"/>
  <c r="AR6" i="2"/>
  <c r="AQ6" i="2"/>
  <c r="AN6" i="2"/>
  <c r="AM6" i="2"/>
  <c r="AJ6" i="2"/>
  <c r="AH6" i="2"/>
  <c r="AO6" i="2" s="1"/>
  <c r="AG6" i="2"/>
  <c r="AF6" i="2"/>
  <c r="AD6" i="2"/>
  <c r="AB6" i="2"/>
  <c r="W6" i="2"/>
  <c r="T6" i="2"/>
  <c r="X6" i="2" s="1"/>
  <c r="P6" i="2"/>
  <c r="M6" i="2"/>
  <c r="Q6" i="2" s="1"/>
  <c r="AR5" i="2"/>
  <c r="AQ5" i="2"/>
  <c r="AN5" i="2"/>
  <c r="AM5" i="2"/>
  <c r="AJ5" i="2"/>
  <c r="AH5" i="2"/>
  <c r="AO5" i="2" s="1"/>
  <c r="AG5" i="2"/>
  <c r="AF5" i="2"/>
  <c r="AD5" i="2"/>
  <c r="AB5" i="2"/>
  <c r="X5" i="2"/>
  <c r="W5" i="2"/>
  <c r="U5" i="2"/>
  <c r="T5" i="2"/>
  <c r="Q5" i="2"/>
  <c r="P5" i="2"/>
  <c r="N5" i="2"/>
  <c r="AR4" i="2"/>
  <c r="AQ4" i="2"/>
  <c r="AN4" i="2"/>
  <c r="AM4" i="2"/>
  <c r="AJ4" i="2"/>
  <c r="AH4" i="2"/>
  <c r="AO4" i="2" s="1"/>
  <c r="AG4" i="2"/>
  <c r="AF4" i="2"/>
  <c r="AD4" i="2"/>
  <c r="AB4" i="2"/>
  <c r="X4" i="2"/>
  <c r="W4" i="2"/>
  <c r="U4" i="2"/>
  <c r="T4" i="2"/>
  <c r="Q4" i="2"/>
  <c r="P4" i="2"/>
  <c r="N4" i="2"/>
  <c r="M4" i="2"/>
  <c r="AR174" i="1"/>
  <c r="AQ174" i="1"/>
  <c r="AN174" i="1"/>
  <c r="AM174" i="1"/>
  <c r="AJ174" i="1"/>
  <c r="AH174" i="1"/>
  <c r="AO174" i="1" s="1"/>
  <c r="AG174" i="1"/>
  <c r="AF174" i="1"/>
  <c r="AD174" i="1"/>
  <c r="AB174" i="1"/>
  <c r="W174" i="1"/>
  <c r="T174" i="1"/>
  <c r="X174" i="1" s="1"/>
  <c r="P174" i="1"/>
  <c r="M174" i="1"/>
  <c r="Q174" i="1" s="1"/>
  <c r="AR173" i="1"/>
  <c r="AQ173" i="1"/>
  <c r="AN173" i="1"/>
  <c r="AM173" i="1"/>
  <c r="AJ173" i="1"/>
  <c r="AH173" i="1"/>
  <c r="AO173" i="1" s="1"/>
  <c r="AG173" i="1"/>
  <c r="AF173" i="1"/>
  <c r="AD173" i="1"/>
  <c r="AB173" i="1"/>
  <c r="X173" i="1"/>
  <c r="W173" i="1"/>
  <c r="U173" i="1"/>
  <c r="T173" i="1"/>
  <c r="Q173" i="1"/>
  <c r="P173" i="1"/>
  <c r="N173" i="1"/>
  <c r="M173" i="1"/>
  <c r="AR172" i="1"/>
  <c r="AQ172" i="1"/>
  <c r="AN172" i="1"/>
  <c r="AM172" i="1"/>
  <c r="AJ172" i="1"/>
  <c r="AH172" i="1"/>
  <c r="AO172" i="1" s="1"/>
  <c r="AG172" i="1"/>
  <c r="AF172" i="1"/>
  <c r="AD172" i="1"/>
  <c r="AB172" i="1"/>
  <c r="W172" i="1"/>
  <c r="T172" i="1"/>
  <c r="X172" i="1" s="1"/>
  <c r="P172" i="1"/>
  <c r="M172" i="1"/>
  <c r="Q172" i="1" s="1"/>
  <c r="AR171" i="1"/>
  <c r="AQ171" i="1"/>
  <c r="AN171" i="1"/>
  <c r="AM171" i="1"/>
  <c r="AJ171" i="1"/>
  <c r="AH171" i="1"/>
  <c r="AO171" i="1" s="1"/>
  <c r="AG171" i="1"/>
  <c r="AF171" i="1"/>
  <c r="AD171" i="1"/>
  <c r="AB171" i="1"/>
  <c r="X171" i="1"/>
  <c r="W171" i="1"/>
  <c r="U171" i="1"/>
  <c r="T171" i="1"/>
  <c r="Q171" i="1"/>
  <c r="P171" i="1"/>
  <c r="N171" i="1"/>
  <c r="M171" i="1"/>
  <c r="AR170" i="1"/>
  <c r="AQ170" i="1"/>
  <c r="AN170" i="1"/>
  <c r="AM170" i="1"/>
  <c r="AJ170" i="1"/>
  <c r="AH170" i="1"/>
  <c r="AO170" i="1" s="1"/>
  <c r="AG170" i="1"/>
  <c r="AF170" i="1"/>
  <c r="AD170" i="1"/>
  <c r="AB170" i="1"/>
  <c r="W170" i="1"/>
  <c r="T170" i="1"/>
  <c r="X170" i="1" s="1"/>
  <c r="P170" i="1"/>
  <c r="M170" i="1"/>
  <c r="Q170" i="1" s="1"/>
  <c r="AR169" i="1"/>
  <c r="AQ169" i="1"/>
  <c r="AN169" i="1"/>
  <c r="AM169" i="1"/>
  <c r="AJ169" i="1"/>
  <c r="AH169" i="1"/>
  <c r="AO169" i="1" s="1"/>
  <c r="AG169" i="1"/>
  <c r="AF169" i="1"/>
  <c r="AD169" i="1"/>
  <c r="AB169" i="1"/>
  <c r="X169" i="1"/>
  <c r="W169" i="1"/>
  <c r="U169" i="1"/>
  <c r="T169" i="1"/>
  <c r="Q169" i="1"/>
  <c r="P169" i="1"/>
  <c r="N169" i="1"/>
  <c r="M169" i="1"/>
  <c r="AR168" i="1"/>
  <c r="AQ168" i="1"/>
  <c r="AN168" i="1"/>
  <c r="AM168" i="1"/>
  <c r="AJ168" i="1"/>
  <c r="AH168" i="1"/>
  <c r="AO168" i="1" s="1"/>
  <c r="AG168" i="1"/>
  <c r="AF168" i="1"/>
  <c r="AD168" i="1"/>
  <c r="AB168" i="1"/>
  <c r="W168" i="1"/>
  <c r="T168" i="1"/>
  <c r="X168" i="1" s="1"/>
  <c r="P168" i="1"/>
  <c r="M168" i="1"/>
  <c r="Q168" i="1" s="1"/>
  <c r="AR167" i="1"/>
  <c r="AQ167" i="1"/>
  <c r="AN167" i="1"/>
  <c r="AM167" i="1"/>
  <c r="AJ167" i="1"/>
  <c r="AH167" i="1"/>
  <c r="AO167" i="1" s="1"/>
  <c r="AG167" i="1"/>
  <c r="AF167" i="1"/>
  <c r="AD167" i="1"/>
  <c r="AB167" i="1"/>
  <c r="X167" i="1"/>
  <c r="W167" i="1"/>
  <c r="U167" i="1"/>
  <c r="T167" i="1"/>
  <c r="Q167" i="1"/>
  <c r="P167" i="1"/>
  <c r="N167" i="1"/>
  <c r="M167" i="1"/>
  <c r="AR166" i="1"/>
  <c r="AQ166" i="1"/>
  <c r="AN166" i="1"/>
  <c r="AM166" i="1"/>
  <c r="AJ166" i="1"/>
  <c r="AH166" i="1"/>
  <c r="AO166" i="1" s="1"/>
  <c r="AG166" i="1"/>
  <c r="AF166" i="1"/>
  <c r="AD166" i="1"/>
  <c r="AB166" i="1"/>
  <c r="W166" i="1"/>
  <c r="T166" i="1"/>
  <c r="X166" i="1" s="1"/>
  <c r="P166" i="1"/>
  <c r="M166" i="1"/>
  <c r="Q166" i="1" s="1"/>
  <c r="AR165" i="1"/>
  <c r="AQ165" i="1"/>
  <c r="AN165" i="1"/>
  <c r="AM165" i="1"/>
  <c r="AJ165" i="1"/>
  <c r="AH165" i="1"/>
  <c r="AO165" i="1" s="1"/>
  <c r="AG165" i="1"/>
  <c r="AF165" i="1"/>
  <c r="AD165" i="1"/>
  <c r="AB165" i="1"/>
  <c r="X165" i="1"/>
  <c r="W165" i="1"/>
  <c r="U165" i="1"/>
  <c r="T165" i="1"/>
  <c r="Q165" i="1"/>
  <c r="P165" i="1"/>
  <c r="N165" i="1"/>
  <c r="M165" i="1"/>
  <c r="AR164" i="1"/>
  <c r="AQ164" i="1"/>
  <c r="AN164" i="1"/>
  <c r="AM164" i="1"/>
  <c r="AJ164" i="1"/>
  <c r="AH164" i="1"/>
  <c r="AO164" i="1" s="1"/>
  <c r="AG164" i="1"/>
  <c r="AF164" i="1"/>
  <c r="AD164" i="1"/>
  <c r="AB164" i="1"/>
  <c r="W164" i="1"/>
  <c r="T164" i="1"/>
  <c r="X164" i="1" s="1"/>
  <c r="P164" i="1"/>
  <c r="M164" i="1"/>
  <c r="Q164" i="1" s="1"/>
  <c r="AR163" i="1"/>
  <c r="AQ163" i="1"/>
  <c r="AN163" i="1"/>
  <c r="AM163" i="1"/>
  <c r="AJ163" i="1"/>
  <c r="AH163" i="1"/>
  <c r="AO163" i="1" s="1"/>
  <c r="AG163" i="1"/>
  <c r="AF163" i="1"/>
  <c r="AD163" i="1"/>
  <c r="AB163" i="1"/>
  <c r="X163" i="1"/>
  <c r="W163" i="1"/>
  <c r="U163" i="1"/>
  <c r="T163" i="1"/>
  <c r="Q163" i="1"/>
  <c r="P163" i="1"/>
  <c r="N163" i="1"/>
  <c r="M163" i="1"/>
  <c r="AR162" i="1"/>
  <c r="AQ162" i="1"/>
  <c r="AN162" i="1"/>
  <c r="AM162" i="1"/>
  <c r="AJ162" i="1"/>
  <c r="AH162" i="1"/>
  <c r="AO162" i="1" s="1"/>
  <c r="AG162" i="1"/>
  <c r="AF162" i="1"/>
  <c r="AD162" i="1"/>
  <c r="AB162" i="1"/>
  <c r="W162" i="1"/>
  <c r="T162" i="1"/>
  <c r="X162" i="1" s="1"/>
  <c r="P162" i="1"/>
  <c r="M162" i="1"/>
  <c r="Q162" i="1" s="1"/>
  <c r="AR161" i="1"/>
  <c r="AQ161" i="1"/>
  <c r="AN161" i="1"/>
  <c r="AM161" i="1"/>
  <c r="AJ161" i="1"/>
  <c r="AH161" i="1"/>
  <c r="AO161" i="1" s="1"/>
  <c r="AG161" i="1"/>
  <c r="AF161" i="1"/>
  <c r="AD161" i="1"/>
  <c r="AB161" i="1"/>
  <c r="X161" i="1"/>
  <c r="W161" i="1"/>
  <c r="U161" i="1"/>
  <c r="T161" i="1"/>
  <c r="Q161" i="1"/>
  <c r="P161" i="1"/>
  <c r="N161" i="1"/>
  <c r="M161" i="1"/>
  <c r="AR160" i="1"/>
  <c r="AQ160" i="1"/>
  <c r="AN160" i="1"/>
  <c r="AM160" i="1"/>
  <c r="AJ160" i="1"/>
  <c r="AH160" i="1"/>
  <c r="AO160" i="1" s="1"/>
  <c r="AG160" i="1"/>
  <c r="AF160" i="1"/>
  <c r="AD160" i="1"/>
  <c r="AB160" i="1"/>
  <c r="W160" i="1"/>
  <c r="T160" i="1"/>
  <c r="X160" i="1" s="1"/>
  <c r="P160" i="1"/>
  <c r="M160" i="1"/>
  <c r="Q160" i="1" s="1"/>
  <c r="AR159" i="1"/>
  <c r="AQ159" i="1"/>
  <c r="AN159" i="1"/>
  <c r="AM159" i="1"/>
  <c r="AJ159" i="1"/>
  <c r="AH159" i="1"/>
  <c r="AO159" i="1" s="1"/>
  <c r="AG159" i="1"/>
  <c r="AF159" i="1"/>
  <c r="AD159" i="1"/>
  <c r="AB159" i="1"/>
  <c r="X159" i="1"/>
  <c r="W159" i="1"/>
  <c r="U159" i="1"/>
  <c r="T159" i="1"/>
  <c r="Q159" i="1"/>
  <c r="P159" i="1"/>
  <c r="N159" i="1"/>
  <c r="M159" i="1"/>
  <c r="AR158" i="1"/>
  <c r="AQ158" i="1"/>
  <c r="AN158" i="1"/>
  <c r="AM158" i="1"/>
  <c r="AJ158" i="1"/>
  <c r="AH158" i="1"/>
  <c r="AO158" i="1" s="1"/>
  <c r="AG158" i="1"/>
  <c r="AF158" i="1"/>
  <c r="AD158" i="1"/>
  <c r="AB158" i="1"/>
  <c r="W158" i="1"/>
  <c r="T158" i="1"/>
  <c r="P158" i="1"/>
  <c r="M158" i="1"/>
  <c r="AR157" i="1"/>
  <c r="AQ157" i="1"/>
  <c r="AN157" i="1"/>
  <c r="AM157" i="1"/>
  <c r="AJ157" i="1"/>
  <c r="AH157" i="1"/>
  <c r="AO157" i="1" s="1"/>
  <c r="AG157" i="1"/>
  <c r="AF157" i="1"/>
  <c r="AD157" i="1"/>
  <c r="AB157" i="1"/>
  <c r="X157" i="1"/>
  <c r="W157" i="1"/>
  <c r="U157" i="1"/>
  <c r="T157" i="1"/>
  <c r="Q157" i="1"/>
  <c r="P157" i="1"/>
  <c r="N157" i="1"/>
  <c r="M157" i="1"/>
  <c r="AR156" i="1"/>
  <c r="AQ156" i="1"/>
  <c r="AN156" i="1"/>
  <c r="AM156" i="1"/>
  <c r="AJ156" i="1"/>
  <c r="AH156" i="1"/>
  <c r="AO156" i="1" s="1"/>
  <c r="AG156" i="1"/>
  <c r="AF156" i="1"/>
  <c r="AD156" i="1"/>
  <c r="AB156" i="1"/>
  <c r="W156" i="1"/>
  <c r="T156" i="1"/>
  <c r="X156" i="1" s="1"/>
  <c r="P156" i="1"/>
  <c r="M156" i="1"/>
  <c r="Q156" i="1" s="1"/>
  <c r="AR155" i="1"/>
  <c r="AQ155" i="1"/>
  <c r="AN155" i="1"/>
  <c r="AM155" i="1"/>
  <c r="AJ155" i="1"/>
  <c r="AH155" i="1"/>
  <c r="AO155" i="1" s="1"/>
  <c r="AG155" i="1"/>
  <c r="AF155" i="1"/>
  <c r="AD155" i="1"/>
  <c r="AB155" i="1"/>
  <c r="X155" i="1"/>
  <c r="W155" i="1"/>
  <c r="U155" i="1"/>
  <c r="T155" i="1"/>
  <c r="Q155" i="1"/>
  <c r="P155" i="1"/>
  <c r="N155" i="1"/>
  <c r="M155" i="1"/>
  <c r="AR154" i="1"/>
  <c r="AQ154" i="1"/>
  <c r="AN154" i="1"/>
  <c r="AM154" i="1"/>
  <c r="AJ154" i="1"/>
  <c r="AH154" i="1"/>
  <c r="AO154" i="1" s="1"/>
  <c r="AG154" i="1"/>
  <c r="AF154" i="1"/>
  <c r="AD154" i="1"/>
  <c r="AB154" i="1"/>
  <c r="W154" i="1"/>
  <c r="T154" i="1"/>
  <c r="X154" i="1" s="1"/>
  <c r="P154" i="1"/>
  <c r="M154" i="1"/>
  <c r="Q154" i="1" s="1"/>
  <c r="AR153" i="1"/>
  <c r="AQ153" i="1"/>
  <c r="AN153" i="1"/>
  <c r="AM153" i="1"/>
  <c r="AJ153" i="1"/>
  <c r="AH153" i="1"/>
  <c r="AO153" i="1" s="1"/>
  <c r="AG153" i="1"/>
  <c r="AF153" i="1"/>
  <c r="AD153" i="1"/>
  <c r="AB153" i="1"/>
  <c r="X153" i="1"/>
  <c r="W153" i="1"/>
  <c r="U153" i="1"/>
  <c r="T153" i="1"/>
  <c r="Q153" i="1"/>
  <c r="P153" i="1"/>
  <c r="N153" i="1"/>
  <c r="M153" i="1"/>
  <c r="AR152" i="1"/>
  <c r="AQ152" i="1"/>
  <c r="AN152" i="1"/>
  <c r="AM152" i="1"/>
  <c r="AJ152" i="1"/>
  <c r="AH152" i="1"/>
  <c r="AO152" i="1" s="1"/>
  <c r="AG152" i="1"/>
  <c r="AF152" i="1"/>
  <c r="AD152" i="1"/>
  <c r="AB152" i="1"/>
  <c r="W152" i="1"/>
  <c r="T152" i="1"/>
  <c r="X152" i="1" s="1"/>
  <c r="P152" i="1"/>
  <c r="M152" i="1"/>
  <c r="Q152" i="1" s="1"/>
  <c r="AR151" i="1"/>
  <c r="AQ151" i="1"/>
  <c r="AN151" i="1"/>
  <c r="AM151" i="1"/>
  <c r="AJ151" i="1"/>
  <c r="AH151" i="1"/>
  <c r="AO151" i="1" s="1"/>
  <c r="AG151" i="1"/>
  <c r="AF151" i="1"/>
  <c r="AD151" i="1"/>
  <c r="AB151" i="1"/>
  <c r="X151" i="1"/>
  <c r="W151" i="1"/>
  <c r="U151" i="1"/>
  <c r="T151" i="1"/>
  <c r="Q151" i="1"/>
  <c r="P151" i="1"/>
  <c r="N151" i="1"/>
  <c r="M151" i="1"/>
  <c r="AR150" i="1"/>
  <c r="AQ150" i="1"/>
  <c r="AN150" i="1"/>
  <c r="AM150" i="1"/>
  <c r="AJ150" i="1"/>
  <c r="AH150" i="1"/>
  <c r="AO150" i="1" s="1"/>
  <c r="AG150" i="1"/>
  <c r="AF150" i="1"/>
  <c r="AD150" i="1"/>
  <c r="AB150" i="1"/>
  <c r="W150" i="1"/>
  <c r="T150" i="1"/>
  <c r="X150" i="1" s="1"/>
  <c r="P150" i="1"/>
  <c r="M150" i="1"/>
  <c r="Q150" i="1" s="1"/>
  <c r="AR149" i="1"/>
  <c r="AQ149" i="1"/>
  <c r="AN149" i="1"/>
  <c r="AM149" i="1"/>
  <c r="AJ149" i="1"/>
  <c r="AH149" i="1"/>
  <c r="AO149" i="1" s="1"/>
  <c r="AG149" i="1"/>
  <c r="AF149" i="1"/>
  <c r="AD149" i="1"/>
  <c r="AB149" i="1"/>
  <c r="X149" i="1"/>
  <c r="W149" i="1"/>
  <c r="U149" i="1"/>
  <c r="T149" i="1"/>
  <c r="Q149" i="1"/>
  <c r="P149" i="1"/>
  <c r="N149" i="1"/>
  <c r="M149" i="1"/>
  <c r="AR148" i="1"/>
  <c r="AQ148" i="1"/>
  <c r="AN148" i="1"/>
  <c r="AM148" i="1"/>
  <c r="AJ148" i="1"/>
  <c r="AH148" i="1"/>
  <c r="AO148" i="1" s="1"/>
  <c r="AG148" i="1"/>
  <c r="AF148" i="1"/>
  <c r="AD148" i="1"/>
  <c r="AB148" i="1"/>
  <c r="W148" i="1"/>
  <c r="T148" i="1"/>
  <c r="X148" i="1" s="1"/>
  <c r="P148" i="1"/>
  <c r="M148" i="1"/>
  <c r="Q148" i="1" s="1"/>
  <c r="AR147" i="1"/>
  <c r="AQ147" i="1"/>
  <c r="AN147" i="1"/>
  <c r="AM147" i="1"/>
  <c r="AJ147" i="1"/>
  <c r="AH147" i="1"/>
  <c r="AO147" i="1" s="1"/>
  <c r="AG147" i="1"/>
  <c r="AF147" i="1"/>
  <c r="AD147" i="1"/>
  <c r="AB147" i="1"/>
  <c r="X147" i="1"/>
  <c r="W147" i="1"/>
  <c r="U147" i="1"/>
  <c r="T147" i="1"/>
  <c r="Q147" i="1"/>
  <c r="P147" i="1"/>
  <c r="N147" i="1"/>
  <c r="M147" i="1"/>
  <c r="AR146" i="1"/>
  <c r="AQ146" i="1"/>
  <c r="AN146" i="1"/>
  <c r="AM146" i="1"/>
  <c r="AJ146" i="1"/>
  <c r="AH146" i="1"/>
  <c r="AO146" i="1" s="1"/>
  <c r="AG146" i="1"/>
  <c r="AF146" i="1"/>
  <c r="AD146" i="1"/>
  <c r="AB146" i="1"/>
  <c r="W146" i="1"/>
  <c r="T146" i="1"/>
  <c r="X146" i="1" s="1"/>
  <c r="P146" i="1"/>
  <c r="M146" i="1"/>
  <c r="Q146" i="1" s="1"/>
  <c r="AR145" i="1"/>
  <c r="AQ145" i="1"/>
  <c r="AN145" i="1"/>
  <c r="AM145" i="1"/>
  <c r="AJ145" i="1"/>
  <c r="AH145" i="1"/>
  <c r="AO145" i="1" s="1"/>
  <c r="AG145" i="1"/>
  <c r="AF145" i="1"/>
  <c r="AD145" i="1"/>
  <c r="AB145" i="1"/>
  <c r="X145" i="1"/>
  <c r="W145" i="1"/>
  <c r="U145" i="1"/>
  <c r="T145" i="1"/>
  <c r="Q145" i="1"/>
  <c r="P145" i="1"/>
  <c r="N145" i="1"/>
  <c r="M145" i="1"/>
  <c r="AR144" i="1"/>
  <c r="AQ144" i="1"/>
  <c r="AN144" i="1"/>
  <c r="AM144" i="1"/>
  <c r="AJ144" i="1"/>
  <c r="AH144" i="1"/>
  <c r="AO144" i="1" s="1"/>
  <c r="AG144" i="1"/>
  <c r="AF144" i="1"/>
  <c r="AD144" i="1"/>
  <c r="AB144" i="1"/>
  <c r="W144" i="1"/>
  <c r="T144" i="1"/>
  <c r="X144" i="1" s="1"/>
  <c r="P144" i="1"/>
  <c r="M144" i="1"/>
  <c r="Q144" i="1" s="1"/>
  <c r="AR143" i="1"/>
  <c r="AQ143" i="1"/>
  <c r="AN143" i="1"/>
  <c r="AM143" i="1"/>
  <c r="AJ143" i="1"/>
  <c r="AH143" i="1"/>
  <c r="AO143" i="1" s="1"/>
  <c r="AG143" i="1"/>
  <c r="AF143" i="1"/>
  <c r="AD143" i="1"/>
  <c r="AB143" i="1"/>
  <c r="X143" i="1"/>
  <c r="W143" i="1"/>
  <c r="U143" i="1"/>
  <c r="T143" i="1"/>
  <c r="Q143" i="1"/>
  <c r="P143" i="1"/>
  <c r="N143" i="1"/>
  <c r="M143" i="1"/>
  <c r="AR142" i="1"/>
  <c r="AQ142" i="1"/>
  <c r="AN142" i="1"/>
  <c r="AM142" i="1"/>
  <c r="AJ142" i="1"/>
  <c r="AH142" i="1"/>
  <c r="AO142" i="1" s="1"/>
  <c r="AG142" i="1"/>
  <c r="AF142" i="1"/>
  <c r="AD142" i="1"/>
  <c r="AB142" i="1"/>
  <c r="W142" i="1"/>
  <c r="T142" i="1"/>
  <c r="X142" i="1" s="1"/>
  <c r="P142" i="1"/>
  <c r="M142" i="1"/>
  <c r="Q142" i="1" s="1"/>
  <c r="AR141" i="1"/>
  <c r="AQ141" i="1"/>
  <c r="AN141" i="1"/>
  <c r="AM141" i="1"/>
  <c r="AJ141" i="1"/>
  <c r="AH141" i="1"/>
  <c r="AO141" i="1" s="1"/>
  <c r="AG141" i="1"/>
  <c r="AF141" i="1"/>
  <c r="AD141" i="1"/>
  <c r="AB141" i="1"/>
  <c r="X141" i="1"/>
  <c r="W141" i="1"/>
  <c r="U141" i="1"/>
  <c r="T141" i="1"/>
  <c r="Q141" i="1"/>
  <c r="P141" i="1"/>
  <c r="N141" i="1"/>
  <c r="M141" i="1"/>
  <c r="AR140" i="1"/>
  <c r="AQ140" i="1"/>
  <c r="AN140" i="1"/>
  <c r="AM140" i="1"/>
  <c r="AJ140" i="1"/>
  <c r="AH140" i="1"/>
  <c r="AO140" i="1" s="1"/>
  <c r="AG140" i="1"/>
  <c r="AF140" i="1"/>
  <c r="AD140" i="1"/>
  <c r="AB140" i="1"/>
  <c r="W140" i="1"/>
  <c r="T140" i="1"/>
  <c r="X140" i="1" s="1"/>
  <c r="P140" i="1"/>
  <c r="M140" i="1"/>
  <c r="Q140" i="1" s="1"/>
  <c r="AR139" i="1"/>
  <c r="AQ139" i="1"/>
  <c r="AN139" i="1"/>
  <c r="AM139" i="1"/>
  <c r="AJ139" i="1"/>
  <c r="AH139" i="1"/>
  <c r="AO139" i="1" s="1"/>
  <c r="AG139" i="1"/>
  <c r="AF139" i="1"/>
  <c r="AD139" i="1"/>
  <c r="AB139" i="1"/>
  <c r="X139" i="1"/>
  <c r="W139" i="1"/>
  <c r="U139" i="1"/>
  <c r="T139" i="1"/>
  <c r="Q139" i="1"/>
  <c r="P139" i="1"/>
  <c r="N139" i="1"/>
  <c r="M139" i="1"/>
  <c r="AR138" i="1"/>
  <c r="AQ138" i="1"/>
  <c r="AN138" i="1"/>
  <c r="AM138" i="1"/>
  <c r="AJ138" i="1"/>
  <c r="AH138" i="1"/>
  <c r="AO138" i="1" s="1"/>
  <c r="AG138" i="1"/>
  <c r="AF138" i="1"/>
  <c r="AD138" i="1"/>
  <c r="AB138" i="1"/>
  <c r="W138" i="1"/>
  <c r="T138" i="1"/>
  <c r="X138" i="1" s="1"/>
  <c r="P138" i="1"/>
  <c r="M138" i="1"/>
  <c r="Q138" i="1" s="1"/>
  <c r="AR137" i="1"/>
  <c r="AQ137" i="1"/>
  <c r="AN137" i="1"/>
  <c r="AM137" i="1"/>
  <c r="AJ137" i="1"/>
  <c r="AH137" i="1"/>
  <c r="AO137" i="1" s="1"/>
  <c r="AG137" i="1"/>
  <c r="AF137" i="1"/>
  <c r="AD137" i="1"/>
  <c r="AB137" i="1"/>
  <c r="X137" i="1"/>
  <c r="W137" i="1"/>
  <c r="U137" i="1"/>
  <c r="T137" i="1"/>
  <c r="Q137" i="1"/>
  <c r="P137" i="1"/>
  <c r="N137" i="1"/>
  <c r="M137" i="1"/>
  <c r="AR136" i="1"/>
  <c r="AQ136" i="1"/>
  <c r="AN136" i="1"/>
  <c r="AM136" i="1"/>
  <c r="AJ136" i="1"/>
  <c r="AH136" i="1"/>
  <c r="AO136" i="1" s="1"/>
  <c r="AG136" i="1"/>
  <c r="AF136" i="1"/>
  <c r="AD136" i="1"/>
  <c r="AB136" i="1"/>
  <c r="W136" i="1"/>
  <c r="T136" i="1"/>
  <c r="X136" i="1" s="1"/>
  <c r="P136" i="1"/>
  <c r="M136" i="1"/>
  <c r="Q136" i="1" s="1"/>
  <c r="AR135" i="1"/>
  <c r="AQ135" i="1"/>
  <c r="AN135" i="1"/>
  <c r="AM135" i="1"/>
  <c r="AJ135" i="1"/>
  <c r="AH135" i="1"/>
  <c r="AO135" i="1" s="1"/>
  <c r="AG135" i="1"/>
  <c r="AF135" i="1"/>
  <c r="AD135" i="1"/>
  <c r="AB135" i="1"/>
  <c r="X135" i="1"/>
  <c r="W135" i="1"/>
  <c r="U135" i="1"/>
  <c r="T135" i="1"/>
  <c r="Q135" i="1"/>
  <c r="P135" i="1"/>
  <c r="N135" i="1"/>
  <c r="M135" i="1"/>
  <c r="AR134" i="1"/>
  <c r="AQ134" i="1"/>
  <c r="AN134" i="1"/>
  <c r="AM134" i="1"/>
  <c r="AJ134" i="1"/>
  <c r="AH134" i="1"/>
  <c r="AO134" i="1" s="1"/>
  <c r="AG134" i="1"/>
  <c r="AF134" i="1"/>
  <c r="AD134" i="1"/>
  <c r="AB134" i="1"/>
  <c r="W134" i="1"/>
  <c r="T134" i="1"/>
  <c r="X134" i="1" s="1"/>
  <c r="P134" i="1"/>
  <c r="M134" i="1"/>
  <c r="Q134" i="1" s="1"/>
  <c r="AR133" i="1"/>
  <c r="AQ133" i="1"/>
  <c r="AN133" i="1"/>
  <c r="AM133" i="1"/>
  <c r="AJ133" i="1"/>
  <c r="AH133" i="1"/>
  <c r="AO133" i="1" s="1"/>
  <c r="AG133" i="1"/>
  <c r="AF133" i="1"/>
  <c r="AD133" i="1"/>
  <c r="AB133" i="1"/>
  <c r="X133" i="1"/>
  <c r="W133" i="1"/>
  <c r="U133" i="1"/>
  <c r="T133" i="1"/>
  <c r="Q133" i="1"/>
  <c r="P133" i="1"/>
  <c r="N133" i="1"/>
  <c r="M133" i="1"/>
  <c r="AR132" i="1"/>
  <c r="AQ132" i="1"/>
  <c r="AN132" i="1"/>
  <c r="AM132" i="1"/>
  <c r="AJ132" i="1"/>
  <c r="AH132" i="1"/>
  <c r="AO132" i="1" s="1"/>
  <c r="AG132" i="1"/>
  <c r="AF132" i="1"/>
  <c r="AD132" i="1"/>
  <c r="AB132" i="1"/>
  <c r="W132" i="1"/>
  <c r="T132" i="1"/>
  <c r="X132" i="1" s="1"/>
  <c r="P132" i="1"/>
  <c r="M132" i="1"/>
  <c r="Q132" i="1" s="1"/>
  <c r="AR131" i="1"/>
  <c r="AQ131" i="1"/>
  <c r="AN131" i="1"/>
  <c r="AM131" i="1"/>
  <c r="AJ131" i="1"/>
  <c r="AH131" i="1"/>
  <c r="AO131" i="1" s="1"/>
  <c r="AG131" i="1"/>
  <c r="AF131" i="1"/>
  <c r="AD131" i="1"/>
  <c r="AB131" i="1"/>
  <c r="X131" i="1"/>
  <c r="W131" i="1"/>
  <c r="U131" i="1"/>
  <c r="T131" i="1"/>
  <c r="Q131" i="1"/>
  <c r="P131" i="1"/>
  <c r="N131" i="1"/>
  <c r="M131" i="1"/>
  <c r="AR130" i="1"/>
  <c r="AQ130" i="1"/>
  <c r="AN130" i="1"/>
  <c r="AM130" i="1"/>
  <c r="AJ130" i="1"/>
  <c r="AH130" i="1"/>
  <c r="AO130" i="1" s="1"/>
  <c r="AG130" i="1"/>
  <c r="AF130" i="1"/>
  <c r="AD130" i="1"/>
  <c r="AB130" i="1"/>
  <c r="W130" i="1"/>
  <c r="T130" i="1"/>
  <c r="X130" i="1" s="1"/>
  <c r="P130" i="1"/>
  <c r="M130" i="1"/>
  <c r="Q130" i="1" s="1"/>
  <c r="AR129" i="1"/>
  <c r="AQ129" i="1"/>
  <c r="AN129" i="1"/>
  <c r="AM129" i="1"/>
  <c r="AJ129" i="1"/>
  <c r="AH129" i="1"/>
  <c r="AO129" i="1" s="1"/>
  <c r="AG129" i="1"/>
  <c r="AF129" i="1"/>
  <c r="AD129" i="1"/>
  <c r="AB129" i="1"/>
  <c r="X129" i="1"/>
  <c r="W129" i="1"/>
  <c r="U129" i="1"/>
  <c r="T129" i="1"/>
  <c r="Q129" i="1"/>
  <c r="P129" i="1"/>
  <c r="N129" i="1"/>
  <c r="M129" i="1"/>
  <c r="AR128" i="1"/>
  <c r="AQ128" i="1"/>
  <c r="AN128" i="1"/>
  <c r="AM128" i="1"/>
  <c r="AJ128" i="1"/>
  <c r="AH128" i="1"/>
  <c r="AO128" i="1" s="1"/>
  <c r="AG128" i="1"/>
  <c r="AF128" i="1"/>
  <c r="AD128" i="1"/>
  <c r="AB128" i="1"/>
  <c r="W128" i="1"/>
  <c r="T128" i="1"/>
  <c r="P128" i="1"/>
  <c r="M128" i="1"/>
  <c r="AR127" i="1"/>
  <c r="AQ127" i="1"/>
  <c r="AN127" i="1"/>
  <c r="AM127" i="1"/>
  <c r="AJ127" i="1"/>
  <c r="AH127" i="1"/>
  <c r="AG127" i="1"/>
  <c r="AF127" i="1"/>
  <c r="AD127" i="1"/>
  <c r="AB127" i="1"/>
  <c r="X127" i="1"/>
  <c r="W127" i="1"/>
  <c r="U127" i="1"/>
  <c r="T127" i="1"/>
  <c r="Q127" i="1"/>
  <c r="P127" i="1"/>
  <c r="N127" i="1"/>
  <c r="M127" i="1"/>
  <c r="AR126" i="1"/>
  <c r="AQ126" i="1"/>
  <c r="AN126" i="1"/>
  <c r="AM126" i="1"/>
  <c r="AJ126" i="1"/>
  <c r="AH126" i="1"/>
  <c r="AO126" i="1" s="1"/>
  <c r="AG126" i="1"/>
  <c r="AF126" i="1"/>
  <c r="AD126" i="1"/>
  <c r="AB126" i="1"/>
  <c r="W126" i="1"/>
  <c r="T126" i="1"/>
  <c r="P126" i="1"/>
  <c r="M126" i="1"/>
  <c r="AR125" i="1"/>
  <c r="AQ125" i="1"/>
  <c r="AN125" i="1"/>
  <c r="AM125" i="1"/>
  <c r="AJ125" i="1"/>
  <c r="AH125" i="1"/>
  <c r="AO125" i="1" s="1"/>
  <c r="AG125" i="1"/>
  <c r="AF125" i="1"/>
  <c r="AD125" i="1"/>
  <c r="AB125" i="1"/>
  <c r="X125" i="1"/>
  <c r="W125" i="1"/>
  <c r="U125" i="1"/>
  <c r="T125" i="1"/>
  <c r="Q125" i="1"/>
  <c r="P125" i="1"/>
  <c r="N125" i="1"/>
  <c r="M125" i="1"/>
  <c r="AR124" i="1"/>
  <c r="AQ124" i="1"/>
  <c r="AN124" i="1"/>
  <c r="AM124" i="1"/>
  <c r="AJ124" i="1"/>
  <c r="AH124" i="1"/>
  <c r="AO124" i="1" s="1"/>
  <c r="AG124" i="1"/>
  <c r="AF124" i="1"/>
  <c r="AD124" i="1"/>
  <c r="AB124" i="1"/>
  <c r="W124" i="1"/>
  <c r="T124" i="1"/>
  <c r="P124" i="1"/>
  <c r="M124" i="1"/>
  <c r="AR123" i="1"/>
  <c r="AQ123" i="1"/>
  <c r="AN123" i="1"/>
  <c r="AM123" i="1"/>
  <c r="AJ123" i="1"/>
  <c r="AH123" i="1"/>
  <c r="AG123" i="1"/>
  <c r="AF123" i="1"/>
  <c r="AD123" i="1"/>
  <c r="AB123" i="1"/>
  <c r="X123" i="1"/>
  <c r="W123" i="1"/>
  <c r="U123" i="1"/>
  <c r="T123" i="1"/>
  <c r="Q123" i="1"/>
  <c r="P123" i="1"/>
  <c r="N123" i="1"/>
  <c r="M123" i="1"/>
  <c r="AR122" i="1"/>
  <c r="AQ122" i="1"/>
  <c r="AN122" i="1"/>
  <c r="AM122" i="1"/>
  <c r="AJ122" i="1"/>
  <c r="AH122" i="1"/>
  <c r="AO122" i="1" s="1"/>
  <c r="AG122" i="1"/>
  <c r="AF122" i="1"/>
  <c r="AD122" i="1"/>
  <c r="AB122" i="1"/>
  <c r="W122" i="1"/>
  <c r="T122" i="1"/>
  <c r="X122" i="1" s="1"/>
  <c r="P122" i="1"/>
  <c r="M122" i="1"/>
  <c r="Q122" i="1" s="1"/>
  <c r="AR121" i="1"/>
  <c r="AQ121" i="1"/>
  <c r="AN121" i="1"/>
  <c r="AM121" i="1"/>
  <c r="AJ121" i="1"/>
  <c r="AH121" i="1"/>
  <c r="AO121" i="1" s="1"/>
  <c r="AG121" i="1"/>
  <c r="AF121" i="1"/>
  <c r="AD121" i="1"/>
  <c r="AB121" i="1"/>
  <c r="X121" i="1"/>
  <c r="W121" i="1"/>
  <c r="U121" i="1"/>
  <c r="T121" i="1"/>
  <c r="Q121" i="1"/>
  <c r="P121" i="1"/>
  <c r="N121" i="1"/>
  <c r="M121" i="1"/>
  <c r="AR120" i="1"/>
  <c r="AQ120" i="1"/>
  <c r="AN120" i="1"/>
  <c r="AM120" i="1"/>
  <c r="AJ120" i="1"/>
  <c r="AH120" i="1"/>
  <c r="AO120" i="1" s="1"/>
  <c r="AG120" i="1"/>
  <c r="AF120" i="1"/>
  <c r="AD120" i="1"/>
  <c r="AB120" i="1"/>
  <c r="W120" i="1"/>
  <c r="T120" i="1"/>
  <c r="X120" i="1" s="1"/>
  <c r="P120" i="1"/>
  <c r="M120" i="1"/>
  <c r="Q120" i="1" s="1"/>
  <c r="AR119" i="1"/>
  <c r="AQ119" i="1"/>
  <c r="AN119" i="1"/>
  <c r="AM119" i="1"/>
  <c r="AJ119" i="1"/>
  <c r="AH119" i="1"/>
  <c r="AO119" i="1" s="1"/>
  <c r="AG119" i="1"/>
  <c r="AF119" i="1"/>
  <c r="AD119" i="1"/>
  <c r="AB119" i="1"/>
  <c r="X119" i="1"/>
  <c r="W119" i="1"/>
  <c r="U119" i="1"/>
  <c r="T119" i="1"/>
  <c r="Q119" i="1"/>
  <c r="P119" i="1"/>
  <c r="N119" i="1"/>
  <c r="M119" i="1"/>
  <c r="AR118" i="1"/>
  <c r="AQ118" i="1"/>
  <c r="AN118" i="1"/>
  <c r="AM118" i="1"/>
  <c r="AJ118" i="1"/>
  <c r="AH118" i="1"/>
  <c r="AO118" i="1" s="1"/>
  <c r="AG118" i="1"/>
  <c r="AF118" i="1"/>
  <c r="AD118" i="1"/>
  <c r="AB118" i="1"/>
  <c r="W118" i="1"/>
  <c r="T118" i="1"/>
  <c r="X118" i="1" s="1"/>
  <c r="P118" i="1"/>
  <c r="M118" i="1"/>
  <c r="Q118" i="1" s="1"/>
  <c r="AR117" i="1"/>
  <c r="AQ117" i="1"/>
  <c r="AN117" i="1"/>
  <c r="AM117" i="1"/>
  <c r="AJ117" i="1"/>
  <c r="AH117" i="1"/>
  <c r="AO117" i="1" s="1"/>
  <c r="AG117" i="1"/>
  <c r="AF117" i="1"/>
  <c r="AD117" i="1"/>
  <c r="AB117" i="1"/>
  <c r="X117" i="1"/>
  <c r="W117" i="1"/>
  <c r="U117" i="1"/>
  <c r="T117" i="1"/>
  <c r="Q117" i="1"/>
  <c r="P117" i="1"/>
  <c r="N117" i="1"/>
  <c r="M117" i="1"/>
  <c r="AR116" i="1"/>
  <c r="AQ116" i="1"/>
  <c r="AN116" i="1"/>
  <c r="AM116" i="1"/>
  <c r="AJ116" i="1"/>
  <c r="AH116" i="1"/>
  <c r="AO116" i="1" s="1"/>
  <c r="AG116" i="1"/>
  <c r="AF116" i="1"/>
  <c r="AD116" i="1"/>
  <c r="AB116" i="1"/>
  <c r="W116" i="1"/>
  <c r="T116" i="1"/>
  <c r="X116" i="1" s="1"/>
  <c r="P116" i="1"/>
  <c r="M116" i="1"/>
  <c r="Q116" i="1" s="1"/>
  <c r="AR115" i="1"/>
  <c r="AQ115" i="1"/>
  <c r="AN115" i="1"/>
  <c r="AM115" i="1"/>
  <c r="AJ115" i="1"/>
  <c r="AH115" i="1"/>
  <c r="AO115" i="1" s="1"/>
  <c r="AG115" i="1"/>
  <c r="AF115" i="1"/>
  <c r="AD115" i="1"/>
  <c r="AB115" i="1"/>
  <c r="X115" i="1"/>
  <c r="W115" i="1"/>
  <c r="U115" i="1"/>
  <c r="T115" i="1"/>
  <c r="Q115" i="1"/>
  <c r="P115" i="1"/>
  <c r="N115" i="1"/>
  <c r="M115" i="1"/>
  <c r="AR114" i="1"/>
  <c r="AQ114" i="1"/>
  <c r="AN114" i="1"/>
  <c r="AM114" i="1"/>
  <c r="AJ114" i="1"/>
  <c r="AH114" i="1"/>
  <c r="AO114" i="1" s="1"/>
  <c r="AG114" i="1"/>
  <c r="AF114" i="1"/>
  <c r="AD114" i="1"/>
  <c r="AB114" i="1"/>
  <c r="W114" i="1"/>
  <c r="T114" i="1"/>
  <c r="X114" i="1" s="1"/>
  <c r="P114" i="1"/>
  <c r="M114" i="1"/>
  <c r="Q114" i="1" s="1"/>
  <c r="AR113" i="1"/>
  <c r="AQ113" i="1"/>
  <c r="AN113" i="1"/>
  <c r="AM113" i="1"/>
  <c r="AJ113" i="1"/>
  <c r="AH113" i="1"/>
  <c r="AO113" i="1" s="1"/>
  <c r="AG113" i="1"/>
  <c r="AF113" i="1"/>
  <c r="AD113" i="1"/>
  <c r="AB113" i="1"/>
  <c r="X113" i="1"/>
  <c r="W113" i="1"/>
  <c r="U113" i="1"/>
  <c r="T113" i="1"/>
  <c r="Q113" i="1"/>
  <c r="P113" i="1"/>
  <c r="N113" i="1"/>
  <c r="M113" i="1"/>
  <c r="AR112" i="1"/>
  <c r="AQ112" i="1"/>
  <c r="AN112" i="1"/>
  <c r="AM112" i="1"/>
  <c r="AJ112" i="1"/>
  <c r="AH112" i="1"/>
  <c r="AO112" i="1" s="1"/>
  <c r="AG112" i="1"/>
  <c r="AF112" i="1"/>
  <c r="AD112" i="1"/>
  <c r="AB112" i="1"/>
  <c r="W112" i="1"/>
  <c r="T112" i="1"/>
  <c r="X112" i="1" s="1"/>
  <c r="P112" i="1"/>
  <c r="M112" i="1"/>
  <c r="Q112" i="1" s="1"/>
  <c r="AR111" i="1"/>
  <c r="AQ111" i="1"/>
  <c r="AN111" i="1"/>
  <c r="AM111" i="1"/>
  <c r="AJ111" i="1"/>
  <c r="AH111" i="1"/>
  <c r="AO111" i="1" s="1"/>
  <c r="AG111" i="1"/>
  <c r="AF111" i="1"/>
  <c r="AD111" i="1"/>
  <c r="AB111" i="1"/>
  <c r="X111" i="1"/>
  <c r="W111" i="1"/>
  <c r="U111" i="1"/>
  <c r="T111" i="1"/>
  <c r="Q111" i="1"/>
  <c r="P111" i="1"/>
  <c r="N111" i="1"/>
  <c r="M111" i="1"/>
  <c r="AR110" i="1"/>
  <c r="AQ110" i="1"/>
  <c r="AN110" i="1"/>
  <c r="AM110" i="1"/>
  <c r="AJ110" i="1"/>
  <c r="AH110" i="1"/>
  <c r="AO110" i="1" s="1"/>
  <c r="AG110" i="1"/>
  <c r="AF110" i="1"/>
  <c r="AD110" i="1"/>
  <c r="AB110" i="1"/>
  <c r="W110" i="1"/>
  <c r="T110" i="1"/>
  <c r="X110" i="1" s="1"/>
  <c r="P110" i="1"/>
  <c r="M110" i="1"/>
  <c r="Q110" i="1" s="1"/>
  <c r="AR109" i="1"/>
  <c r="AQ109" i="1"/>
  <c r="AN109" i="1"/>
  <c r="AM109" i="1"/>
  <c r="AJ109" i="1"/>
  <c r="AH109" i="1"/>
  <c r="AO109" i="1" s="1"/>
  <c r="AG109" i="1"/>
  <c r="AF109" i="1"/>
  <c r="AD109" i="1"/>
  <c r="AB109" i="1"/>
  <c r="X109" i="1"/>
  <c r="W109" i="1"/>
  <c r="U109" i="1"/>
  <c r="T109" i="1"/>
  <c r="Q109" i="1"/>
  <c r="P109" i="1"/>
  <c r="N109" i="1"/>
  <c r="M109" i="1"/>
  <c r="AR108" i="1"/>
  <c r="AQ108" i="1"/>
  <c r="AN108" i="1"/>
  <c r="AM108" i="1"/>
  <c r="AJ108" i="1"/>
  <c r="AH108" i="1"/>
  <c r="AO108" i="1" s="1"/>
  <c r="AG108" i="1"/>
  <c r="AF108" i="1"/>
  <c r="AD108" i="1"/>
  <c r="AB108" i="1"/>
  <c r="W108" i="1"/>
  <c r="T108" i="1"/>
  <c r="X108" i="1" s="1"/>
  <c r="P108" i="1"/>
  <c r="M108" i="1"/>
  <c r="Q108" i="1" s="1"/>
  <c r="AR107" i="1"/>
  <c r="AQ107" i="1"/>
  <c r="AN107" i="1"/>
  <c r="AM107" i="1"/>
  <c r="AJ107" i="1"/>
  <c r="AH107" i="1"/>
  <c r="AO107" i="1" s="1"/>
  <c r="AG107" i="1"/>
  <c r="AF107" i="1"/>
  <c r="AD107" i="1"/>
  <c r="AB107" i="1"/>
  <c r="X107" i="1"/>
  <c r="W107" i="1"/>
  <c r="U107" i="1"/>
  <c r="T107" i="1"/>
  <c r="Q107" i="1"/>
  <c r="P107" i="1"/>
  <c r="N107" i="1"/>
  <c r="M107" i="1"/>
  <c r="AR106" i="1"/>
  <c r="AQ106" i="1"/>
  <c r="AN106" i="1"/>
  <c r="AM106" i="1"/>
  <c r="AJ106" i="1"/>
  <c r="AH106" i="1"/>
  <c r="AO106" i="1" s="1"/>
  <c r="AG106" i="1"/>
  <c r="AF106" i="1"/>
  <c r="AD106" i="1"/>
  <c r="AB106" i="1"/>
  <c r="W106" i="1"/>
  <c r="T106" i="1"/>
  <c r="X106" i="1" s="1"/>
  <c r="P106" i="1"/>
  <c r="M106" i="1"/>
  <c r="Q106" i="1" s="1"/>
  <c r="AR105" i="1"/>
  <c r="AQ105" i="1"/>
  <c r="AN105" i="1"/>
  <c r="AM105" i="1"/>
  <c r="AJ105" i="1"/>
  <c r="AH105" i="1"/>
  <c r="AO105" i="1" s="1"/>
  <c r="AG105" i="1"/>
  <c r="AF105" i="1"/>
  <c r="AD105" i="1"/>
  <c r="AB105" i="1"/>
  <c r="X105" i="1"/>
  <c r="W105" i="1"/>
  <c r="U105" i="1"/>
  <c r="T105" i="1"/>
  <c r="Q105" i="1"/>
  <c r="P105" i="1"/>
  <c r="N105" i="1"/>
  <c r="M105" i="1"/>
  <c r="AR104" i="1"/>
  <c r="AQ104" i="1"/>
  <c r="AN104" i="1"/>
  <c r="AM104" i="1"/>
  <c r="AJ104" i="1"/>
  <c r="AH104" i="1"/>
  <c r="AO104" i="1" s="1"/>
  <c r="AG104" i="1"/>
  <c r="AF104" i="1"/>
  <c r="AD104" i="1"/>
  <c r="AB104" i="1"/>
  <c r="W104" i="1"/>
  <c r="T104" i="1"/>
  <c r="X104" i="1" s="1"/>
  <c r="P104" i="1"/>
  <c r="M104" i="1"/>
  <c r="Q104" i="1" s="1"/>
  <c r="AR103" i="1"/>
  <c r="AQ103" i="1"/>
  <c r="AN103" i="1"/>
  <c r="AM103" i="1"/>
  <c r="AJ103" i="1"/>
  <c r="AH103" i="1"/>
  <c r="AO103" i="1" s="1"/>
  <c r="AG103" i="1"/>
  <c r="AF103" i="1"/>
  <c r="AD103" i="1"/>
  <c r="AB103" i="1"/>
  <c r="X103" i="1"/>
  <c r="W103" i="1"/>
  <c r="U103" i="1"/>
  <c r="T103" i="1"/>
  <c r="Q103" i="1"/>
  <c r="P103" i="1"/>
  <c r="N103" i="1"/>
  <c r="M103" i="1"/>
  <c r="AR102" i="1"/>
  <c r="AQ102" i="1"/>
  <c r="AN102" i="1"/>
  <c r="AM102" i="1"/>
  <c r="AJ102" i="1"/>
  <c r="AH102" i="1"/>
  <c r="AO102" i="1" s="1"/>
  <c r="AG102" i="1"/>
  <c r="AF102" i="1"/>
  <c r="AD102" i="1"/>
  <c r="AB102" i="1"/>
  <c r="W102" i="1"/>
  <c r="T102" i="1"/>
  <c r="X102" i="1" s="1"/>
  <c r="P102" i="1"/>
  <c r="M102" i="1"/>
  <c r="Q102" i="1" s="1"/>
  <c r="AR101" i="1"/>
  <c r="AQ101" i="1"/>
  <c r="AN101" i="1"/>
  <c r="AM101" i="1"/>
  <c r="AJ101" i="1"/>
  <c r="AH101" i="1"/>
  <c r="AO101" i="1" s="1"/>
  <c r="AG101" i="1"/>
  <c r="AF101" i="1"/>
  <c r="AD101" i="1"/>
  <c r="AB101" i="1"/>
  <c r="X101" i="1"/>
  <c r="W101" i="1"/>
  <c r="U101" i="1"/>
  <c r="T101" i="1"/>
  <c r="Q101" i="1"/>
  <c r="P101" i="1"/>
  <c r="N101" i="1"/>
  <c r="M101" i="1"/>
  <c r="AR100" i="1"/>
  <c r="AQ100" i="1"/>
  <c r="AN100" i="1"/>
  <c r="AM100" i="1"/>
  <c r="AJ100" i="1"/>
  <c r="AH100" i="1"/>
  <c r="AO100" i="1" s="1"/>
  <c r="AG100" i="1"/>
  <c r="AF100" i="1"/>
  <c r="AD100" i="1"/>
  <c r="AB100" i="1"/>
  <c r="W100" i="1"/>
  <c r="T100" i="1"/>
  <c r="X100" i="1" s="1"/>
  <c r="P100" i="1"/>
  <c r="M100" i="1"/>
  <c r="Q100" i="1" s="1"/>
  <c r="AR99" i="1"/>
  <c r="AQ99" i="1"/>
  <c r="AN99" i="1"/>
  <c r="AM99" i="1"/>
  <c r="AJ99" i="1"/>
  <c r="AH99" i="1"/>
  <c r="AO99" i="1" s="1"/>
  <c r="AG99" i="1"/>
  <c r="AF99" i="1"/>
  <c r="AD99" i="1"/>
  <c r="AB99" i="1"/>
  <c r="X99" i="1"/>
  <c r="W99" i="1"/>
  <c r="U99" i="1"/>
  <c r="T99" i="1"/>
  <c r="Q99" i="1"/>
  <c r="P99" i="1"/>
  <c r="N99" i="1"/>
  <c r="M99" i="1"/>
  <c r="AR98" i="1"/>
  <c r="AQ98" i="1"/>
  <c r="AN98" i="1"/>
  <c r="AM98" i="1"/>
  <c r="AJ98" i="1"/>
  <c r="AH98" i="1"/>
  <c r="AO98" i="1" s="1"/>
  <c r="AG98" i="1"/>
  <c r="AF98" i="1"/>
  <c r="AD98" i="1"/>
  <c r="AB98" i="1"/>
  <c r="W98" i="1"/>
  <c r="T98" i="1"/>
  <c r="X98" i="1" s="1"/>
  <c r="P98" i="1"/>
  <c r="M98" i="1"/>
  <c r="Q98" i="1" s="1"/>
  <c r="AR97" i="1"/>
  <c r="AQ97" i="1"/>
  <c r="AN97" i="1"/>
  <c r="AM97" i="1"/>
  <c r="AJ97" i="1"/>
  <c r="AH97" i="1"/>
  <c r="AO97" i="1" s="1"/>
  <c r="AG97" i="1"/>
  <c r="AF97" i="1"/>
  <c r="AD97" i="1"/>
  <c r="AB97" i="1"/>
  <c r="X97" i="1"/>
  <c r="W97" i="1"/>
  <c r="U97" i="1"/>
  <c r="T97" i="1"/>
  <c r="Q97" i="1"/>
  <c r="P97" i="1"/>
  <c r="N97" i="1"/>
  <c r="M97" i="1"/>
  <c r="AR96" i="1"/>
  <c r="AQ96" i="1"/>
  <c r="AN96" i="1"/>
  <c r="AM96" i="1"/>
  <c r="AJ96" i="1"/>
  <c r="AH96" i="1"/>
  <c r="AO96" i="1" s="1"/>
  <c r="AG96" i="1"/>
  <c r="AF96" i="1"/>
  <c r="AD96" i="1"/>
  <c r="AB96" i="1"/>
  <c r="W96" i="1"/>
  <c r="T96" i="1"/>
  <c r="X96" i="1" s="1"/>
  <c r="P96" i="1"/>
  <c r="M96" i="1"/>
  <c r="Q96" i="1" s="1"/>
  <c r="AR95" i="1"/>
  <c r="AQ95" i="1"/>
  <c r="AN95" i="1"/>
  <c r="AM95" i="1"/>
  <c r="AJ95" i="1"/>
  <c r="AH95" i="1"/>
  <c r="AO95" i="1" s="1"/>
  <c r="AG95" i="1"/>
  <c r="AF95" i="1"/>
  <c r="AD95" i="1"/>
  <c r="AB95" i="1"/>
  <c r="X95" i="1"/>
  <c r="W95" i="1"/>
  <c r="U95" i="1"/>
  <c r="T95" i="1"/>
  <c r="Q95" i="1"/>
  <c r="P95" i="1"/>
  <c r="N95" i="1"/>
  <c r="M95" i="1"/>
  <c r="AR94" i="1"/>
  <c r="AQ94" i="1"/>
  <c r="AN94" i="1"/>
  <c r="AM94" i="1"/>
  <c r="AJ94" i="1"/>
  <c r="AH94" i="1"/>
  <c r="AO94" i="1" s="1"/>
  <c r="AG94" i="1"/>
  <c r="AF94" i="1"/>
  <c r="AD94" i="1"/>
  <c r="AB94" i="1"/>
  <c r="W94" i="1"/>
  <c r="T94" i="1"/>
  <c r="X94" i="1" s="1"/>
  <c r="P94" i="1"/>
  <c r="M94" i="1"/>
  <c r="Q94" i="1" s="1"/>
  <c r="AR93" i="1"/>
  <c r="AQ93" i="1"/>
  <c r="AN93" i="1"/>
  <c r="AM93" i="1"/>
  <c r="AJ93" i="1"/>
  <c r="AH93" i="1"/>
  <c r="AO93" i="1" s="1"/>
  <c r="AG93" i="1"/>
  <c r="AF93" i="1"/>
  <c r="AD93" i="1"/>
  <c r="AB93" i="1"/>
  <c r="X93" i="1"/>
  <c r="W93" i="1"/>
  <c r="U93" i="1"/>
  <c r="T93" i="1"/>
  <c r="Q93" i="1"/>
  <c r="P93" i="1"/>
  <c r="N93" i="1"/>
  <c r="M93" i="1"/>
  <c r="AR92" i="1"/>
  <c r="AQ92" i="1"/>
  <c r="AN92" i="1"/>
  <c r="AM92" i="1"/>
  <c r="AJ92" i="1"/>
  <c r="AH92" i="1"/>
  <c r="AO92" i="1" s="1"/>
  <c r="AG92" i="1"/>
  <c r="AF92" i="1"/>
  <c r="AD92" i="1"/>
  <c r="AB92" i="1"/>
  <c r="W92" i="1"/>
  <c r="T92" i="1"/>
  <c r="X92" i="1" s="1"/>
  <c r="P92" i="1"/>
  <c r="M92" i="1"/>
  <c r="Q92" i="1" s="1"/>
  <c r="AR91" i="1"/>
  <c r="AQ91" i="1"/>
  <c r="AN91" i="1"/>
  <c r="AM91" i="1"/>
  <c r="AJ91" i="1"/>
  <c r="AH91" i="1"/>
  <c r="AO91" i="1" s="1"/>
  <c r="AG91" i="1"/>
  <c r="AF91" i="1"/>
  <c r="AD91" i="1"/>
  <c r="AB91" i="1"/>
  <c r="X91" i="1"/>
  <c r="W91" i="1"/>
  <c r="U91" i="1"/>
  <c r="T91" i="1"/>
  <c r="Q91" i="1"/>
  <c r="P91" i="1"/>
  <c r="N91" i="1"/>
  <c r="M91" i="1"/>
  <c r="AR90" i="1"/>
  <c r="AQ90" i="1"/>
  <c r="AN90" i="1"/>
  <c r="AM90" i="1"/>
  <c r="AJ90" i="1"/>
  <c r="AH90" i="1"/>
  <c r="AO90" i="1" s="1"/>
  <c r="AG90" i="1"/>
  <c r="AF90" i="1"/>
  <c r="AD90" i="1"/>
  <c r="AB90" i="1"/>
  <c r="W90" i="1"/>
  <c r="T90" i="1"/>
  <c r="X90" i="1" s="1"/>
  <c r="P90" i="1"/>
  <c r="M90" i="1"/>
  <c r="Q90" i="1" s="1"/>
  <c r="AR89" i="1"/>
  <c r="AQ89" i="1"/>
  <c r="AN89" i="1"/>
  <c r="AM89" i="1"/>
  <c r="AJ89" i="1"/>
  <c r="AH89" i="1"/>
  <c r="AO89" i="1" s="1"/>
  <c r="AG89" i="1"/>
  <c r="AF89" i="1"/>
  <c r="AD89" i="1"/>
  <c r="AB89" i="1"/>
  <c r="X89" i="1"/>
  <c r="W89" i="1"/>
  <c r="U89" i="1"/>
  <c r="T89" i="1"/>
  <c r="Q89" i="1"/>
  <c r="P89" i="1"/>
  <c r="N89" i="1"/>
  <c r="M89" i="1"/>
  <c r="AR88" i="1"/>
  <c r="AQ88" i="1"/>
  <c r="AN88" i="1"/>
  <c r="AM88" i="1"/>
  <c r="AJ88" i="1"/>
  <c r="AH88" i="1"/>
  <c r="AO88" i="1" s="1"/>
  <c r="AG88" i="1"/>
  <c r="AF88" i="1"/>
  <c r="AD88" i="1"/>
  <c r="AB88" i="1"/>
  <c r="W88" i="1"/>
  <c r="T88" i="1"/>
  <c r="X88" i="1" s="1"/>
  <c r="P88" i="1"/>
  <c r="M88" i="1"/>
  <c r="Q88" i="1" s="1"/>
  <c r="AR87" i="1"/>
  <c r="AQ87" i="1"/>
  <c r="AN87" i="1"/>
  <c r="AM87" i="1"/>
  <c r="AJ87" i="1"/>
  <c r="AH87" i="1"/>
  <c r="AO87" i="1" s="1"/>
  <c r="AG87" i="1"/>
  <c r="AF87" i="1"/>
  <c r="AD87" i="1"/>
  <c r="AB87" i="1"/>
  <c r="X87" i="1"/>
  <c r="W87" i="1"/>
  <c r="U87" i="1"/>
  <c r="T87" i="1"/>
  <c r="Q87" i="1"/>
  <c r="P87" i="1"/>
  <c r="N87" i="1"/>
  <c r="M87" i="1"/>
  <c r="AR86" i="1"/>
  <c r="AQ86" i="1"/>
  <c r="AN86" i="1"/>
  <c r="AM86" i="1"/>
  <c r="AJ86" i="1"/>
  <c r="AH86" i="1"/>
  <c r="AO86" i="1" s="1"/>
  <c r="AG86" i="1"/>
  <c r="AF86" i="1"/>
  <c r="AD86" i="1"/>
  <c r="AB86" i="1"/>
  <c r="W86" i="1"/>
  <c r="T86" i="1"/>
  <c r="X86" i="1" s="1"/>
  <c r="P86" i="1"/>
  <c r="M86" i="1"/>
  <c r="Q86" i="1" s="1"/>
  <c r="AR85" i="1"/>
  <c r="AQ85" i="1"/>
  <c r="AN85" i="1"/>
  <c r="AM85" i="1"/>
  <c r="AJ85" i="1"/>
  <c r="AH85" i="1"/>
  <c r="AO85" i="1" s="1"/>
  <c r="AG85" i="1"/>
  <c r="AF85" i="1"/>
  <c r="AD85" i="1"/>
  <c r="AB85" i="1"/>
  <c r="X85" i="1"/>
  <c r="W85" i="1"/>
  <c r="U85" i="1"/>
  <c r="T85" i="1"/>
  <c r="Q85" i="1"/>
  <c r="P85" i="1"/>
  <c r="N85" i="1"/>
  <c r="M85" i="1"/>
  <c r="AR84" i="1"/>
  <c r="AQ84" i="1"/>
  <c r="AN84" i="1"/>
  <c r="AM84" i="1"/>
  <c r="AJ84" i="1"/>
  <c r="AH84" i="1"/>
  <c r="AO84" i="1" s="1"/>
  <c r="AG84" i="1"/>
  <c r="AF84" i="1"/>
  <c r="AD84" i="1"/>
  <c r="AB84" i="1"/>
  <c r="W84" i="1"/>
  <c r="T84" i="1"/>
  <c r="X84" i="1" s="1"/>
  <c r="P84" i="1"/>
  <c r="M84" i="1"/>
  <c r="Q84" i="1" s="1"/>
  <c r="AR83" i="1"/>
  <c r="AQ83" i="1"/>
  <c r="AN83" i="1"/>
  <c r="AM83" i="1"/>
  <c r="AJ83" i="1"/>
  <c r="AH83" i="1"/>
  <c r="AO83" i="1" s="1"/>
  <c r="AG83" i="1"/>
  <c r="AF83" i="1"/>
  <c r="AD83" i="1"/>
  <c r="AB83" i="1"/>
  <c r="X83" i="1"/>
  <c r="W83" i="1"/>
  <c r="U83" i="1"/>
  <c r="T83" i="1"/>
  <c r="Q83" i="1"/>
  <c r="P83" i="1"/>
  <c r="N83" i="1"/>
  <c r="M83" i="1"/>
  <c r="AR82" i="1"/>
  <c r="AQ82" i="1"/>
  <c r="AN82" i="1"/>
  <c r="AM82" i="1"/>
  <c r="AJ82" i="1"/>
  <c r="AH82" i="1"/>
  <c r="AO82" i="1" s="1"/>
  <c r="AG82" i="1"/>
  <c r="AF82" i="1"/>
  <c r="AD82" i="1"/>
  <c r="AB82" i="1"/>
  <c r="W82" i="1"/>
  <c r="T82" i="1"/>
  <c r="X82" i="1" s="1"/>
  <c r="P82" i="1"/>
  <c r="M82" i="1"/>
  <c r="Q82" i="1" s="1"/>
  <c r="AR81" i="1"/>
  <c r="AQ81" i="1"/>
  <c r="AN81" i="1"/>
  <c r="AM81" i="1"/>
  <c r="AJ81" i="1"/>
  <c r="AH81" i="1"/>
  <c r="AO81" i="1" s="1"/>
  <c r="AG81" i="1"/>
  <c r="AF81" i="1"/>
  <c r="AD81" i="1"/>
  <c r="AB81" i="1"/>
  <c r="X81" i="1"/>
  <c r="W81" i="1"/>
  <c r="U81" i="1"/>
  <c r="T81" i="1"/>
  <c r="Q81" i="1"/>
  <c r="P81" i="1"/>
  <c r="N81" i="1"/>
  <c r="M81" i="1"/>
  <c r="AR80" i="1"/>
  <c r="AQ80" i="1"/>
  <c r="AN80" i="1"/>
  <c r="AM80" i="1"/>
  <c r="AJ80" i="1"/>
  <c r="AH80" i="1"/>
  <c r="AO80" i="1" s="1"/>
  <c r="AG80" i="1"/>
  <c r="AF80" i="1"/>
  <c r="AD80" i="1"/>
  <c r="AB80" i="1"/>
  <c r="W80" i="1"/>
  <c r="T80" i="1"/>
  <c r="X80" i="1" s="1"/>
  <c r="P80" i="1"/>
  <c r="M80" i="1"/>
  <c r="Q80" i="1" s="1"/>
  <c r="AR79" i="1"/>
  <c r="AQ79" i="1"/>
  <c r="AN79" i="1"/>
  <c r="AM79" i="1"/>
  <c r="AJ79" i="1"/>
  <c r="AH79" i="1"/>
  <c r="AO79" i="1" s="1"/>
  <c r="AG79" i="1"/>
  <c r="AF79" i="1"/>
  <c r="AD79" i="1"/>
  <c r="AB79" i="1"/>
  <c r="X79" i="1"/>
  <c r="W79" i="1"/>
  <c r="U79" i="1"/>
  <c r="T79" i="1"/>
  <c r="Q79" i="1"/>
  <c r="P79" i="1"/>
  <c r="N79" i="1"/>
  <c r="M79" i="1"/>
  <c r="AR78" i="1"/>
  <c r="AQ78" i="1"/>
  <c r="AN78" i="1"/>
  <c r="AM78" i="1"/>
  <c r="AJ78" i="1"/>
  <c r="AH78" i="1"/>
  <c r="AO78" i="1" s="1"/>
  <c r="AG78" i="1"/>
  <c r="AF78" i="1"/>
  <c r="AD78" i="1"/>
  <c r="AB78" i="1"/>
  <c r="W78" i="1"/>
  <c r="T78" i="1"/>
  <c r="X78" i="1" s="1"/>
  <c r="P78" i="1"/>
  <c r="M78" i="1"/>
  <c r="Q78" i="1" s="1"/>
  <c r="AR77" i="1"/>
  <c r="AQ77" i="1"/>
  <c r="AN77" i="1"/>
  <c r="AM77" i="1"/>
  <c r="AJ77" i="1"/>
  <c r="AH77" i="1"/>
  <c r="AO77" i="1" s="1"/>
  <c r="AG77" i="1"/>
  <c r="AF77" i="1"/>
  <c r="AD77" i="1"/>
  <c r="AB77" i="1"/>
  <c r="X77" i="1"/>
  <c r="W77" i="1"/>
  <c r="U77" i="1"/>
  <c r="T77" i="1"/>
  <c r="Q77" i="1"/>
  <c r="P77" i="1"/>
  <c r="N77" i="1"/>
  <c r="M77" i="1"/>
  <c r="AR76" i="1"/>
  <c r="AQ76" i="1"/>
  <c r="AN76" i="1"/>
  <c r="AM76" i="1"/>
  <c r="AJ76" i="1"/>
  <c r="AH76" i="1"/>
  <c r="AO76" i="1" s="1"/>
  <c r="AG76" i="1"/>
  <c r="AF76" i="1"/>
  <c r="AD76" i="1"/>
  <c r="AB76" i="1"/>
  <c r="W76" i="1"/>
  <c r="T76" i="1"/>
  <c r="X76" i="1" s="1"/>
  <c r="P76" i="1"/>
  <c r="M76" i="1"/>
  <c r="Q76" i="1" s="1"/>
  <c r="AR75" i="1"/>
  <c r="AQ75" i="1"/>
  <c r="AN75" i="1"/>
  <c r="AM75" i="1"/>
  <c r="AJ75" i="1"/>
  <c r="AH75" i="1"/>
  <c r="AO75" i="1" s="1"/>
  <c r="AG75" i="1"/>
  <c r="AF75" i="1"/>
  <c r="AD75" i="1"/>
  <c r="AB75" i="1"/>
  <c r="X75" i="1"/>
  <c r="W75" i="1"/>
  <c r="U75" i="1"/>
  <c r="T75" i="1"/>
  <c r="Q75" i="1"/>
  <c r="P75" i="1"/>
  <c r="N75" i="1"/>
  <c r="M75" i="1"/>
  <c r="AR74" i="1"/>
  <c r="AQ74" i="1"/>
  <c r="AN74" i="1"/>
  <c r="AM74" i="1"/>
  <c r="AJ74" i="1"/>
  <c r="AH74" i="1"/>
  <c r="AO74" i="1" s="1"/>
  <c r="AG74" i="1"/>
  <c r="AF74" i="1"/>
  <c r="AD74" i="1"/>
  <c r="AB74" i="1"/>
  <c r="W74" i="1"/>
  <c r="T74" i="1"/>
  <c r="X74" i="1" s="1"/>
  <c r="P74" i="1"/>
  <c r="M74" i="1"/>
  <c r="Q74" i="1" s="1"/>
  <c r="AR73" i="1"/>
  <c r="AQ73" i="1"/>
  <c r="AN73" i="1"/>
  <c r="AM73" i="1"/>
  <c r="AJ73" i="1"/>
  <c r="AH73" i="1"/>
  <c r="AO73" i="1" s="1"/>
  <c r="AG73" i="1"/>
  <c r="AF73" i="1"/>
  <c r="AD73" i="1"/>
  <c r="AB73" i="1"/>
  <c r="X73" i="1"/>
  <c r="W73" i="1"/>
  <c r="U73" i="1"/>
  <c r="T73" i="1"/>
  <c r="Q73" i="1"/>
  <c r="P73" i="1"/>
  <c r="N73" i="1"/>
  <c r="M73" i="1"/>
  <c r="AR72" i="1"/>
  <c r="AQ72" i="1"/>
  <c r="AN72" i="1"/>
  <c r="AM72" i="1"/>
  <c r="AJ72" i="1"/>
  <c r="AH72" i="1"/>
  <c r="AO72" i="1" s="1"/>
  <c r="AG72" i="1"/>
  <c r="AF72" i="1"/>
  <c r="AD72" i="1"/>
  <c r="AB72" i="1"/>
  <c r="W72" i="1"/>
  <c r="T72" i="1"/>
  <c r="X72" i="1" s="1"/>
  <c r="P72" i="1"/>
  <c r="M72" i="1"/>
  <c r="Q72" i="1" s="1"/>
  <c r="AR71" i="1"/>
  <c r="AQ71" i="1"/>
  <c r="AN71" i="1"/>
  <c r="AM71" i="1"/>
  <c r="AJ71" i="1"/>
  <c r="AH71" i="1"/>
  <c r="AO71" i="1" s="1"/>
  <c r="AG71" i="1"/>
  <c r="AF71" i="1"/>
  <c r="AD71" i="1"/>
  <c r="AB71" i="1"/>
  <c r="X71" i="1"/>
  <c r="W71" i="1"/>
  <c r="U71" i="1"/>
  <c r="T71" i="1"/>
  <c r="Q71" i="1"/>
  <c r="P71" i="1"/>
  <c r="N71" i="1"/>
  <c r="M71" i="1"/>
  <c r="AR70" i="1"/>
  <c r="AQ70" i="1"/>
  <c r="AN70" i="1"/>
  <c r="AM70" i="1"/>
  <c r="AJ70" i="1"/>
  <c r="AH70" i="1"/>
  <c r="AO70" i="1" s="1"/>
  <c r="AG70" i="1"/>
  <c r="AF70" i="1"/>
  <c r="AD70" i="1"/>
  <c r="AB70" i="1"/>
  <c r="W70" i="1"/>
  <c r="T70" i="1"/>
  <c r="X70" i="1" s="1"/>
  <c r="P70" i="1"/>
  <c r="M70" i="1"/>
  <c r="Q70" i="1" s="1"/>
  <c r="AR69" i="1"/>
  <c r="AQ69" i="1"/>
  <c r="AN69" i="1"/>
  <c r="AM69" i="1"/>
  <c r="AJ69" i="1"/>
  <c r="AH69" i="1"/>
  <c r="AO69" i="1" s="1"/>
  <c r="AG69" i="1"/>
  <c r="AF69" i="1"/>
  <c r="AD69" i="1"/>
  <c r="AB69" i="1"/>
  <c r="X69" i="1"/>
  <c r="W69" i="1"/>
  <c r="U69" i="1"/>
  <c r="T69" i="1"/>
  <c r="Q69" i="1"/>
  <c r="P69" i="1"/>
  <c r="N69" i="1"/>
  <c r="M69" i="1"/>
  <c r="AR68" i="1"/>
  <c r="AQ68" i="1"/>
  <c r="AN68" i="1"/>
  <c r="AM68" i="1"/>
  <c r="AJ68" i="1"/>
  <c r="AH68" i="1"/>
  <c r="AO68" i="1" s="1"/>
  <c r="AG68" i="1"/>
  <c r="AF68" i="1"/>
  <c r="AD68" i="1"/>
  <c r="AB68" i="1"/>
  <c r="W68" i="1"/>
  <c r="T68" i="1"/>
  <c r="X68" i="1" s="1"/>
  <c r="P68" i="1"/>
  <c r="M68" i="1"/>
  <c r="Q68" i="1" s="1"/>
  <c r="AR67" i="1"/>
  <c r="AQ67" i="1"/>
  <c r="AN67" i="1"/>
  <c r="AM67" i="1"/>
  <c r="AJ67" i="1"/>
  <c r="AH67" i="1"/>
  <c r="AO67" i="1" s="1"/>
  <c r="AG67" i="1"/>
  <c r="AF67" i="1"/>
  <c r="AD67" i="1"/>
  <c r="AB67" i="1"/>
  <c r="X67" i="1"/>
  <c r="W67" i="1"/>
  <c r="U67" i="1"/>
  <c r="T67" i="1"/>
  <c r="Q67" i="1"/>
  <c r="P67" i="1"/>
  <c r="N67" i="1"/>
  <c r="M67" i="1"/>
  <c r="AR66" i="1"/>
  <c r="AQ66" i="1"/>
  <c r="AN66" i="1"/>
  <c r="AM66" i="1"/>
  <c r="AJ66" i="1"/>
  <c r="AH66" i="1"/>
  <c r="AO66" i="1" s="1"/>
  <c r="AG66" i="1"/>
  <c r="AF66" i="1"/>
  <c r="AD66" i="1"/>
  <c r="AB66" i="1"/>
  <c r="W66" i="1"/>
  <c r="T66" i="1"/>
  <c r="P66" i="1"/>
  <c r="M66" i="1"/>
  <c r="AR65" i="1"/>
  <c r="AQ65" i="1"/>
  <c r="AN65" i="1"/>
  <c r="AM65" i="1"/>
  <c r="AJ65" i="1"/>
  <c r="AH65" i="1"/>
  <c r="AO65" i="1" s="1"/>
  <c r="AG65" i="1"/>
  <c r="AF65" i="1"/>
  <c r="AD65" i="1"/>
  <c r="AB65" i="1"/>
  <c r="X65" i="1"/>
  <c r="W65" i="1"/>
  <c r="U65" i="1"/>
  <c r="T65" i="1"/>
  <c r="Q65" i="1"/>
  <c r="P65" i="1"/>
  <c r="N65" i="1"/>
  <c r="M65" i="1"/>
  <c r="AR64" i="1"/>
  <c r="AQ64" i="1"/>
  <c r="AN64" i="1"/>
  <c r="AM64" i="1"/>
  <c r="AJ64" i="1"/>
  <c r="AH64" i="1"/>
  <c r="AO64" i="1" s="1"/>
  <c r="AG64" i="1"/>
  <c r="AF64" i="1"/>
  <c r="AD64" i="1"/>
  <c r="AB64" i="1"/>
  <c r="W64" i="1"/>
  <c r="T64" i="1"/>
  <c r="P64" i="1"/>
  <c r="M64" i="1"/>
  <c r="AR63" i="1"/>
  <c r="AQ63" i="1"/>
  <c r="AN63" i="1"/>
  <c r="AM63" i="1"/>
  <c r="AJ63" i="1"/>
  <c r="AH63" i="1"/>
  <c r="AG63" i="1"/>
  <c r="AF63" i="1"/>
  <c r="AD63" i="1"/>
  <c r="AB63" i="1"/>
  <c r="X63" i="1"/>
  <c r="W63" i="1"/>
  <c r="U63" i="1"/>
  <c r="T63" i="1"/>
  <c r="Q63" i="1"/>
  <c r="P63" i="1"/>
  <c r="N63" i="1"/>
  <c r="M63" i="1"/>
  <c r="AR62" i="1"/>
  <c r="AQ62" i="1"/>
  <c r="AN62" i="1"/>
  <c r="AM62" i="1"/>
  <c r="AJ62" i="1"/>
  <c r="AH62" i="1"/>
  <c r="AO62" i="1" s="1"/>
  <c r="AG62" i="1"/>
  <c r="AF62" i="1"/>
  <c r="AD62" i="1"/>
  <c r="AB62" i="1"/>
  <c r="W62" i="1"/>
  <c r="T62" i="1"/>
  <c r="P62" i="1"/>
  <c r="M62" i="1"/>
  <c r="AR61" i="1"/>
  <c r="AQ61" i="1"/>
  <c r="AN61" i="1"/>
  <c r="AM61" i="1"/>
  <c r="AJ61" i="1"/>
  <c r="AH61" i="1"/>
  <c r="AO61" i="1" s="1"/>
  <c r="AG61" i="1"/>
  <c r="AF61" i="1"/>
  <c r="AD61" i="1"/>
  <c r="AB61" i="1"/>
  <c r="X61" i="1"/>
  <c r="W61" i="1"/>
  <c r="U61" i="1"/>
  <c r="T61" i="1"/>
  <c r="Q61" i="1"/>
  <c r="P61" i="1"/>
  <c r="N61" i="1"/>
  <c r="M61" i="1"/>
  <c r="AR60" i="1"/>
  <c r="AQ60" i="1"/>
  <c r="AN60" i="1"/>
  <c r="AM60" i="1"/>
  <c r="AJ60" i="1"/>
  <c r="AH60" i="1"/>
  <c r="AO60" i="1" s="1"/>
  <c r="AG60" i="1"/>
  <c r="AF60" i="1"/>
  <c r="AD60" i="1"/>
  <c r="AB60" i="1"/>
  <c r="W60" i="1"/>
  <c r="T60" i="1"/>
  <c r="P60" i="1"/>
  <c r="M60" i="1"/>
  <c r="AR59" i="1"/>
  <c r="AQ59" i="1"/>
  <c r="AN59" i="1"/>
  <c r="AM59" i="1"/>
  <c r="AJ59" i="1"/>
  <c r="AH59" i="1"/>
  <c r="AG59" i="1"/>
  <c r="AF59" i="1"/>
  <c r="AD59" i="1"/>
  <c r="AB59" i="1"/>
  <c r="X59" i="1"/>
  <c r="W59" i="1"/>
  <c r="U59" i="1"/>
  <c r="T59" i="1"/>
  <c r="Q59" i="1"/>
  <c r="P59" i="1"/>
  <c r="N59" i="1"/>
  <c r="M59" i="1"/>
  <c r="AR58" i="1"/>
  <c r="AQ58" i="1"/>
  <c r="AN58" i="1"/>
  <c r="AM58" i="1"/>
  <c r="AJ58" i="1"/>
  <c r="AH58" i="1"/>
  <c r="AO58" i="1" s="1"/>
  <c r="AG58" i="1"/>
  <c r="AF58" i="1"/>
  <c r="AD58" i="1"/>
  <c r="AB58" i="1"/>
  <c r="W58" i="1"/>
  <c r="T58" i="1"/>
  <c r="P58" i="1"/>
  <c r="M58" i="1"/>
  <c r="AR57" i="1"/>
  <c r="AQ57" i="1"/>
  <c r="AN57" i="1"/>
  <c r="AM57" i="1"/>
  <c r="AJ57" i="1"/>
  <c r="AH57" i="1"/>
  <c r="AO57" i="1" s="1"/>
  <c r="AG57" i="1"/>
  <c r="AF57" i="1"/>
  <c r="AD57" i="1"/>
  <c r="AB57" i="1"/>
  <c r="W57" i="1"/>
  <c r="T57" i="1"/>
  <c r="X57" i="1" s="1"/>
  <c r="P57" i="1"/>
  <c r="M57" i="1"/>
  <c r="Q57" i="1" s="1"/>
  <c r="AR56" i="1"/>
  <c r="AQ56" i="1"/>
  <c r="AN56" i="1"/>
  <c r="AM56" i="1"/>
  <c r="AJ56" i="1"/>
  <c r="AH56" i="1"/>
  <c r="AO56" i="1" s="1"/>
  <c r="AG56" i="1"/>
  <c r="AF56" i="1"/>
  <c r="AD56" i="1"/>
  <c r="AB56" i="1"/>
  <c r="X56" i="1"/>
  <c r="W56" i="1"/>
  <c r="U56" i="1"/>
  <c r="T56" i="1"/>
  <c r="Q56" i="1"/>
  <c r="P56" i="1"/>
  <c r="N56" i="1"/>
  <c r="M56" i="1"/>
  <c r="AR55" i="1"/>
  <c r="AQ55" i="1"/>
  <c r="AN55" i="1"/>
  <c r="AM55" i="1"/>
  <c r="AJ55" i="1"/>
  <c r="AH55" i="1"/>
  <c r="AO55" i="1" s="1"/>
  <c r="AG55" i="1"/>
  <c r="AF55" i="1"/>
  <c r="AD55" i="1"/>
  <c r="AB55" i="1"/>
  <c r="W55" i="1"/>
  <c r="T55" i="1"/>
  <c r="X55" i="1" s="1"/>
  <c r="P55" i="1"/>
  <c r="M55" i="1"/>
  <c r="Q55" i="1" s="1"/>
  <c r="AR54" i="1"/>
  <c r="AQ54" i="1"/>
  <c r="AN54" i="1"/>
  <c r="AM54" i="1"/>
  <c r="AJ54" i="1"/>
  <c r="AH54" i="1"/>
  <c r="AO54" i="1" s="1"/>
  <c r="AG54" i="1"/>
  <c r="AF54" i="1"/>
  <c r="AD54" i="1"/>
  <c r="AB54" i="1"/>
  <c r="X54" i="1"/>
  <c r="W54" i="1"/>
  <c r="U54" i="1"/>
  <c r="T54" i="1"/>
  <c r="Q54" i="1"/>
  <c r="P54" i="1"/>
  <c r="N54" i="1"/>
  <c r="M54" i="1"/>
  <c r="AR53" i="1"/>
  <c r="AQ53" i="1"/>
  <c r="AN53" i="1"/>
  <c r="AM53" i="1"/>
  <c r="AJ53" i="1"/>
  <c r="AH53" i="1"/>
  <c r="AO53" i="1" s="1"/>
  <c r="AG53" i="1"/>
  <c r="AF53" i="1"/>
  <c r="AD53" i="1"/>
  <c r="AB53" i="1"/>
  <c r="W53" i="1"/>
  <c r="T53" i="1"/>
  <c r="X53" i="1" s="1"/>
  <c r="P53" i="1"/>
  <c r="M53" i="1"/>
  <c r="Q53" i="1" s="1"/>
  <c r="AR52" i="1"/>
  <c r="AQ52" i="1"/>
  <c r="AN52" i="1"/>
  <c r="AM52" i="1"/>
  <c r="AJ52" i="1"/>
  <c r="AH52" i="1"/>
  <c r="AO52" i="1" s="1"/>
  <c r="AG52" i="1"/>
  <c r="AF52" i="1"/>
  <c r="AD52" i="1"/>
  <c r="AB52" i="1"/>
  <c r="X52" i="1"/>
  <c r="W52" i="1"/>
  <c r="U52" i="1"/>
  <c r="T52" i="1"/>
  <c r="Q52" i="1"/>
  <c r="P52" i="1"/>
  <c r="N52" i="1"/>
  <c r="M52" i="1"/>
  <c r="AR51" i="1"/>
  <c r="AQ51" i="1"/>
  <c r="AN51" i="1"/>
  <c r="AM51" i="1"/>
  <c r="AJ51" i="1"/>
  <c r="AH51" i="1"/>
  <c r="AO51" i="1" s="1"/>
  <c r="AG51" i="1"/>
  <c r="AF51" i="1"/>
  <c r="AD51" i="1"/>
  <c r="AB51" i="1"/>
  <c r="W51" i="1"/>
  <c r="T51" i="1"/>
  <c r="X51" i="1" s="1"/>
  <c r="P51" i="1"/>
  <c r="M51" i="1"/>
  <c r="Q51" i="1" s="1"/>
  <c r="AR50" i="1"/>
  <c r="AQ50" i="1"/>
  <c r="AN50" i="1"/>
  <c r="AM50" i="1"/>
  <c r="AJ50" i="1"/>
  <c r="AH50" i="1"/>
  <c r="AO50" i="1" s="1"/>
  <c r="AG50" i="1"/>
  <c r="AF50" i="1"/>
  <c r="AD50" i="1"/>
  <c r="AB50" i="1"/>
  <c r="X50" i="1"/>
  <c r="W50" i="1"/>
  <c r="U50" i="1"/>
  <c r="T50" i="1"/>
  <c r="Q50" i="1"/>
  <c r="P50" i="1"/>
  <c r="N50" i="1"/>
  <c r="M50" i="1"/>
  <c r="AR49" i="1"/>
  <c r="AQ49" i="1"/>
  <c r="AN49" i="1"/>
  <c r="AM49" i="1"/>
  <c r="AJ49" i="1"/>
  <c r="AH49" i="1"/>
  <c r="AO49" i="1" s="1"/>
  <c r="AG49" i="1"/>
  <c r="AF49" i="1"/>
  <c r="AD49" i="1"/>
  <c r="AB49" i="1"/>
  <c r="W49" i="1"/>
  <c r="T49" i="1"/>
  <c r="X49" i="1" s="1"/>
  <c r="P49" i="1"/>
  <c r="M49" i="1"/>
  <c r="Q49" i="1" s="1"/>
  <c r="AR48" i="1"/>
  <c r="AQ48" i="1"/>
  <c r="AN48" i="1"/>
  <c r="AM48" i="1"/>
  <c r="AJ48" i="1"/>
  <c r="AH48" i="1"/>
  <c r="AO48" i="1" s="1"/>
  <c r="AG48" i="1"/>
  <c r="AF48" i="1"/>
  <c r="AD48" i="1"/>
  <c r="AB48" i="1"/>
  <c r="X48" i="1"/>
  <c r="W48" i="1"/>
  <c r="U48" i="1"/>
  <c r="T48" i="1"/>
  <c r="Q48" i="1"/>
  <c r="P48" i="1"/>
  <c r="N48" i="1"/>
  <c r="M48" i="1"/>
  <c r="AR47" i="1"/>
  <c r="AQ47" i="1"/>
  <c r="AN47" i="1"/>
  <c r="AM47" i="1"/>
  <c r="AJ47" i="1"/>
  <c r="AH47" i="1"/>
  <c r="AO47" i="1" s="1"/>
  <c r="AG47" i="1"/>
  <c r="AF47" i="1"/>
  <c r="AD47" i="1"/>
  <c r="AB47" i="1"/>
  <c r="W47" i="1"/>
  <c r="T47" i="1"/>
  <c r="X47" i="1" s="1"/>
  <c r="P47" i="1"/>
  <c r="M47" i="1"/>
  <c r="Q47" i="1" s="1"/>
  <c r="AR46" i="1"/>
  <c r="AQ46" i="1"/>
  <c r="AN46" i="1"/>
  <c r="AM46" i="1"/>
  <c r="AJ46" i="1"/>
  <c r="AH46" i="1"/>
  <c r="AO46" i="1" s="1"/>
  <c r="AG46" i="1"/>
  <c r="AF46" i="1"/>
  <c r="AD46" i="1"/>
  <c r="AB46" i="1"/>
  <c r="X46" i="1"/>
  <c r="W46" i="1"/>
  <c r="U46" i="1"/>
  <c r="T46" i="1"/>
  <c r="Q46" i="1"/>
  <c r="P46" i="1"/>
  <c r="N46" i="1"/>
  <c r="M46" i="1"/>
  <c r="AR45" i="1"/>
  <c r="AQ45" i="1"/>
  <c r="AN45" i="1"/>
  <c r="AM45" i="1"/>
  <c r="AJ45" i="1"/>
  <c r="AH45" i="1"/>
  <c r="AO45" i="1" s="1"/>
  <c r="AG45" i="1"/>
  <c r="AF45" i="1"/>
  <c r="AD45" i="1"/>
  <c r="AB45" i="1"/>
  <c r="W45" i="1"/>
  <c r="T45" i="1"/>
  <c r="X45" i="1" s="1"/>
  <c r="P45" i="1"/>
  <c r="M45" i="1"/>
  <c r="Q45" i="1" s="1"/>
  <c r="AR44" i="1"/>
  <c r="AQ44" i="1"/>
  <c r="AN44" i="1"/>
  <c r="AM44" i="1"/>
  <c r="AJ44" i="1"/>
  <c r="AH44" i="1"/>
  <c r="AO44" i="1" s="1"/>
  <c r="AG44" i="1"/>
  <c r="AF44" i="1"/>
  <c r="AD44" i="1"/>
  <c r="AB44" i="1"/>
  <c r="X44" i="1"/>
  <c r="W44" i="1"/>
  <c r="U44" i="1"/>
  <c r="T44" i="1"/>
  <c r="Q44" i="1"/>
  <c r="P44" i="1"/>
  <c r="N44" i="1"/>
  <c r="M44" i="1"/>
  <c r="AR43" i="1"/>
  <c r="AQ43" i="1"/>
  <c r="AN43" i="1"/>
  <c r="AM43" i="1"/>
  <c r="AJ43" i="1"/>
  <c r="AH43" i="1"/>
  <c r="AO43" i="1" s="1"/>
  <c r="AG43" i="1"/>
  <c r="AF43" i="1"/>
  <c r="AD43" i="1"/>
  <c r="AB43" i="1"/>
  <c r="W43" i="1"/>
  <c r="T43" i="1"/>
  <c r="X43" i="1" s="1"/>
  <c r="P43" i="1"/>
  <c r="M43" i="1"/>
  <c r="Q43" i="1" s="1"/>
  <c r="AR42" i="1"/>
  <c r="AQ42" i="1"/>
  <c r="AN42" i="1"/>
  <c r="AM42" i="1"/>
  <c r="AJ42" i="1"/>
  <c r="AH42" i="1"/>
  <c r="AO42" i="1" s="1"/>
  <c r="AG42" i="1"/>
  <c r="AF42" i="1"/>
  <c r="AD42" i="1"/>
  <c r="AB42" i="1"/>
  <c r="X42" i="1"/>
  <c r="W42" i="1"/>
  <c r="U42" i="1"/>
  <c r="T42" i="1"/>
  <c r="Q42" i="1"/>
  <c r="P42" i="1"/>
  <c r="N42" i="1"/>
  <c r="M42" i="1"/>
  <c r="AR41" i="1"/>
  <c r="AQ41" i="1"/>
  <c r="AN41" i="1"/>
  <c r="AM41" i="1"/>
  <c r="AJ41" i="1"/>
  <c r="AH41" i="1"/>
  <c r="AO41" i="1" s="1"/>
  <c r="AG41" i="1"/>
  <c r="AF41" i="1"/>
  <c r="AD41" i="1"/>
  <c r="AB41" i="1"/>
  <c r="W41" i="1"/>
  <c r="T41" i="1"/>
  <c r="X41" i="1" s="1"/>
  <c r="P41" i="1"/>
  <c r="M41" i="1"/>
  <c r="Q41" i="1" s="1"/>
  <c r="AR40" i="1"/>
  <c r="AQ40" i="1"/>
  <c r="AN40" i="1"/>
  <c r="AM40" i="1"/>
  <c r="AJ40" i="1"/>
  <c r="AH40" i="1"/>
  <c r="AO40" i="1" s="1"/>
  <c r="AG40" i="1"/>
  <c r="AF40" i="1"/>
  <c r="AD40" i="1"/>
  <c r="AB40" i="1"/>
  <c r="X40" i="1"/>
  <c r="W40" i="1"/>
  <c r="U40" i="1"/>
  <c r="T40" i="1"/>
  <c r="Q40" i="1"/>
  <c r="P40" i="1"/>
  <c r="N40" i="1"/>
  <c r="M40" i="1"/>
  <c r="AR39" i="1"/>
  <c r="AQ39" i="1"/>
  <c r="AN39" i="1"/>
  <c r="AM39" i="1"/>
  <c r="AJ39" i="1"/>
  <c r="AH39" i="1"/>
  <c r="AO39" i="1" s="1"/>
  <c r="AG39" i="1"/>
  <c r="AF39" i="1"/>
  <c r="AD39" i="1"/>
  <c r="AB39" i="1"/>
  <c r="W39" i="1"/>
  <c r="T39" i="1"/>
  <c r="X39" i="1" s="1"/>
  <c r="P39" i="1"/>
  <c r="M39" i="1"/>
  <c r="Q39" i="1" s="1"/>
  <c r="AR38" i="1"/>
  <c r="AQ38" i="1"/>
  <c r="AN38" i="1"/>
  <c r="AM38" i="1"/>
  <c r="AJ38" i="1"/>
  <c r="AH38" i="1"/>
  <c r="AO38" i="1" s="1"/>
  <c r="AG38" i="1"/>
  <c r="AF38" i="1"/>
  <c r="AD38" i="1"/>
  <c r="AB38" i="1"/>
  <c r="X38" i="1"/>
  <c r="W38" i="1"/>
  <c r="U38" i="1"/>
  <c r="T38" i="1"/>
  <c r="Q38" i="1"/>
  <c r="P38" i="1"/>
  <c r="N38" i="1"/>
  <c r="M38" i="1"/>
  <c r="AR37" i="1"/>
  <c r="AQ37" i="1"/>
  <c r="AN37" i="1"/>
  <c r="AM37" i="1"/>
  <c r="AJ37" i="1"/>
  <c r="AH37" i="1"/>
  <c r="AO37" i="1" s="1"/>
  <c r="AG37" i="1"/>
  <c r="AF37" i="1"/>
  <c r="AD37" i="1"/>
  <c r="AB37" i="1"/>
  <c r="W37" i="1"/>
  <c r="T37" i="1"/>
  <c r="X37" i="1" s="1"/>
  <c r="P37" i="1"/>
  <c r="M37" i="1"/>
  <c r="Q37" i="1" s="1"/>
  <c r="AR36" i="1"/>
  <c r="AQ36" i="1"/>
  <c r="AN36" i="1"/>
  <c r="AM36" i="1"/>
  <c r="AJ36" i="1"/>
  <c r="AH36" i="1"/>
  <c r="AO36" i="1" s="1"/>
  <c r="AG36" i="1"/>
  <c r="AF36" i="1"/>
  <c r="AD36" i="1"/>
  <c r="AB36" i="1"/>
  <c r="X36" i="1"/>
  <c r="W36" i="1"/>
  <c r="U36" i="1"/>
  <c r="T36" i="1"/>
  <c r="Q36" i="1"/>
  <c r="P36" i="1"/>
  <c r="N36" i="1"/>
  <c r="M36" i="1"/>
  <c r="AR35" i="1"/>
  <c r="AQ35" i="1"/>
  <c r="AN35" i="1"/>
  <c r="AM35" i="1"/>
  <c r="AJ35" i="1"/>
  <c r="AH35" i="1"/>
  <c r="AO35" i="1" s="1"/>
  <c r="AG35" i="1"/>
  <c r="AF35" i="1"/>
  <c r="AD35" i="1"/>
  <c r="AB35" i="1"/>
  <c r="W35" i="1"/>
  <c r="T35" i="1"/>
  <c r="X35" i="1" s="1"/>
  <c r="P35" i="1"/>
  <c r="M35" i="1"/>
  <c r="Q35" i="1" s="1"/>
  <c r="AR34" i="1"/>
  <c r="AQ34" i="1"/>
  <c r="AN34" i="1"/>
  <c r="AM34" i="1"/>
  <c r="AJ34" i="1"/>
  <c r="AH34" i="1"/>
  <c r="AO34" i="1" s="1"/>
  <c r="AG34" i="1"/>
  <c r="AF34" i="1"/>
  <c r="AD34" i="1"/>
  <c r="AB34" i="1"/>
  <c r="X34" i="1"/>
  <c r="W34" i="1"/>
  <c r="U34" i="1"/>
  <c r="T34" i="1"/>
  <c r="Q34" i="1"/>
  <c r="P34" i="1"/>
  <c r="N34" i="1"/>
  <c r="M34" i="1"/>
  <c r="AR33" i="1"/>
  <c r="AQ33" i="1"/>
  <c r="AN33" i="1"/>
  <c r="AM33" i="1"/>
  <c r="AJ33" i="1"/>
  <c r="AH33" i="1"/>
  <c r="AO33" i="1" s="1"/>
  <c r="AG33" i="1"/>
  <c r="AF33" i="1"/>
  <c r="AD33" i="1"/>
  <c r="AB33" i="1"/>
  <c r="W33" i="1"/>
  <c r="T33" i="1"/>
  <c r="X33" i="1" s="1"/>
  <c r="P33" i="1"/>
  <c r="M33" i="1"/>
  <c r="Q33" i="1" s="1"/>
  <c r="AR32" i="1"/>
  <c r="AQ32" i="1"/>
  <c r="AN32" i="1"/>
  <c r="AM32" i="1"/>
  <c r="AJ32" i="1"/>
  <c r="AH32" i="1"/>
  <c r="AO32" i="1" s="1"/>
  <c r="AG32" i="1"/>
  <c r="AF32" i="1"/>
  <c r="AD32" i="1"/>
  <c r="AB32" i="1"/>
  <c r="X32" i="1"/>
  <c r="W32" i="1"/>
  <c r="U32" i="1"/>
  <c r="T32" i="1"/>
  <c r="Q32" i="1"/>
  <c r="P32" i="1"/>
  <c r="N32" i="1"/>
  <c r="M32" i="1"/>
  <c r="AR31" i="1"/>
  <c r="AQ31" i="1"/>
  <c r="AN31" i="1"/>
  <c r="AM31" i="1"/>
  <c r="AJ31" i="1"/>
  <c r="AH31" i="1"/>
  <c r="AO31" i="1" s="1"/>
  <c r="AG31" i="1"/>
  <c r="AF31" i="1"/>
  <c r="AD31" i="1"/>
  <c r="AB31" i="1"/>
  <c r="W31" i="1"/>
  <c r="T31" i="1"/>
  <c r="X31" i="1" s="1"/>
  <c r="P31" i="1"/>
  <c r="M31" i="1"/>
  <c r="Q31" i="1" s="1"/>
  <c r="AR30" i="1"/>
  <c r="AQ30" i="1"/>
  <c r="AN30" i="1"/>
  <c r="AM30" i="1"/>
  <c r="AJ30" i="1"/>
  <c r="AH30" i="1"/>
  <c r="AO30" i="1" s="1"/>
  <c r="AG30" i="1"/>
  <c r="AF30" i="1"/>
  <c r="AD30" i="1"/>
  <c r="AB30" i="1"/>
  <c r="X30" i="1"/>
  <c r="W30" i="1"/>
  <c r="U30" i="1"/>
  <c r="T30" i="1"/>
  <c r="Q30" i="1"/>
  <c r="P30" i="1"/>
  <c r="N30" i="1"/>
  <c r="M30" i="1"/>
  <c r="AR29" i="1"/>
  <c r="AQ29" i="1"/>
  <c r="AN29" i="1"/>
  <c r="AM29" i="1"/>
  <c r="AJ29" i="1"/>
  <c r="AH29" i="1"/>
  <c r="AO29" i="1" s="1"/>
  <c r="AG29" i="1"/>
  <c r="AF29" i="1"/>
  <c r="AD29" i="1"/>
  <c r="AB29" i="1"/>
  <c r="W29" i="1"/>
  <c r="T29" i="1"/>
  <c r="X29" i="1" s="1"/>
  <c r="P29" i="1"/>
  <c r="M29" i="1"/>
  <c r="Q29" i="1" s="1"/>
  <c r="AR28" i="1"/>
  <c r="AQ28" i="1"/>
  <c r="AN28" i="1"/>
  <c r="AM28" i="1"/>
  <c r="AJ28" i="1"/>
  <c r="AH28" i="1"/>
  <c r="AO28" i="1" s="1"/>
  <c r="AG28" i="1"/>
  <c r="AF28" i="1"/>
  <c r="AD28" i="1"/>
  <c r="AB28" i="1"/>
  <c r="X28" i="1"/>
  <c r="W28" i="1"/>
  <c r="U28" i="1"/>
  <c r="T28" i="1"/>
  <c r="Q28" i="1"/>
  <c r="P28" i="1"/>
  <c r="N28" i="1"/>
  <c r="M28" i="1"/>
  <c r="AR27" i="1"/>
  <c r="AQ27" i="1"/>
  <c r="AN27" i="1"/>
  <c r="AM27" i="1"/>
  <c r="AJ27" i="1"/>
  <c r="AH27" i="1"/>
  <c r="AO27" i="1" s="1"/>
  <c r="AG27" i="1"/>
  <c r="AF27" i="1"/>
  <c r="AD27" i="1"/>
  <c r="AB27" i="1"/>
  <c r="W27" i="1"/>
  <c r="T27" i="1"/>
  <c r="X27" i="1" s="1"/>
  <c r="P27" i="1"/>
  <c r="M27" i="1"/>
  <c r="Q27" i="1" s="1"/>
  <c r="AR26" i="1"/>
  <c r="AQ26" i="1"/>
  <c r="AN26" i="1"/>
  <c r="AM26" i="1"/>
  <c r="AJ26" i="1"/>
  <c r="AH26" i="1"/>
  <c r="AO26" i="1" s="1"/>
  <c r="AG26" i="1"/>
  <c r="AF26" i="1"/>
  <c r="AD26" i="1"/>
  <c r="AB26" i="1"/>
  <c r="X26" i="1"/>
  <c r="W26" i="1"/>
  <c r="U26" i="1"/>
  <c r="T26" i="1"/>
  <c r="Q26" i="1"/>
  <c r="P26" i="1"/>
  <c r="N26" i="1"/>
  <c r="M26" i="1"/>
  <c r="AR25" i="1"/>
  <c r="AQ25" i="1"/>
  <c r="AN25" i="1"/>
  <c r="AM25" i="1"/>
  <c r="AJ25" i="1"/>
  <c r="AH25" i="1"/>
  <c r="AO25" i="1" s="1"/>
  <c r="AG25" i="1"/>
  <c r="AF25" i="1"/>
  <c r="AD25" i="1"/>
  <c r="AB25" i="1"/>
  <c r="W25" i="1"/>
  <c r="T25" i="1"/>
  <c r="X25" i="1" s="1"/>
  <c r="P25" i="1"/>
  <c r="M25" i="1"/>
  <c r="Q25" i="1" s="1"/>
  <c r="AR24" i="1"/>
  <c r="AQ24" i="1"/>
  <c r="AN24" i="1"/>
  <c r="AM24" i="1"/>
  <c r="AJ24" i="1"/>
  <c r="AH24" i="1"/>
  <c r="AO24" i="1" s="1"/>
  <c r="AG24" i="1"/>
  <c r="AF24" i="1"/>
  <c r="AD24" i="1"/>
  <c r="AB24" i="1"/>
  <c r="X24" i="1"/>
  <c r="W24" i="1"/>
  <c r="U24" i="1"/>
  <c r="T24" i="1"/>
  <c r="Q24" i="1"/>
  <c r="P24" i="1"/>
  <c r="N24" i="1"/>
  <c r="M24" i="1"/>
  <c r="AR23" i="1"/>
  <c r="AQ23" i="1"/>
  <c r="AN23" i="1"/>
  <c r="AM23" i="1"/>
  <c r="AJ23" i="1"/>
  <c r="AH23" i="1"/>
  <c r="AO23" i="1" s="1"/>
  <c r="AG23" i="1"/>
  <c r="AF23" i="1"/>
  <c r="AD23" i="1"/>
  <c r="AB23" i="1"/>
  <c r="W23" i="1"/>
  <c r="T23" i="1"/>
  <c r="X23" i="1" s="1"/>
  <c r="P23" i="1"/>
  <c r="M23" i="1"/>
  <c r="Q23" i="1" s="1"/>
  <c r="AR22" i="1"/>
  <c r="AQ22" i="1"/>
  <c r="AN22" i="1"/>
  <c r="AM22" i="1"/>
  <c r="AJ22" i="1"/>
  <c r="AH22" i="1"/>
  <c r="AO22" i="1" s="1"/>
  <c r="AG22" i="1"/>
  <c r="AF22" i="1"/>
  <c r="AD22" i="1"/>
  <c r="AB22" i="1"/>
  <c r="X22" i="1"/>
  <c r="W22" i="1"/>
  <c r="U22" i="1"/>
  <c r="T22" i="1"/>
  <c r="Q22" i="1"/>
  <c r="P22" i="1"/>
  <c r="N22" i="1"/>
  <c r="M22" i="1"/>
  <c r="AR21" i="1"/>
  <c r="AQ21" i="1"/>
  <c r="AN21" i="1"/>
  <c r="AM21" i="1"/>
  <c r="AJ21" i="1"/>
  <c r="AH21" i="1"/>
  <c r="AO21" i="1" s="1"/>
  <c r="AG21" i="1"/>
  <c r="AF21" i="1"/>
  <c r="AD21" i="1"/>
  <c r="AB21" i="1"/>
  <c r="W21" i="1"/>
  <c r="T21" i="1"/>
  <c r="X21" i="1" s="1"/>
  <c r="P21" i="1"/>
  <c r="M21" i="1"/>
  <c r="Q21" i="1" s="1"/>
  <c r="AR20" i="1"/>
  <c r="AQ20" i="1"/>
  <c r="AN20" i="1"/>
  <c r="AM20" i="1"/>
  <c r="AJ20" i="1"/>
  <c r="AH20" i="1"/>
  <c r="AO20" i="1" s="1"/>
  <c r="AG20" i="1"/>
  <c r="AF20" i="1"/>
  <c r="AD20" i="1"/>
  <c r="AB20" i="1"/>
  <c r="X20" i="1"/>
  <c r="W20" i="1"/>
  <c r="U20" i="1"/>
  <c r="T20" i="1"/>
  <c r="Q20" i="1"/>
  <c r="P20" i="1"/>
  <c r="N20" i="1"/>
  <c r="M20" i="1"/>
  <c r="AR19" i="1"/>
  <c r="AQ19" i="1"/>
  <c r="AN19" i="1"/>
  <c r="AM19" i="1"/>
  <c r="AJ19" i="1"/>
  <c r="AH19" i="1"/>
  <c r="AO19" i="1" s="1"/>
  <c r="AG19" i="1"/>
  <c r="AF19" i="1"/>
  <c r="AD19" i="1"/>
  <c r="AB19" i="1"/>
  <c r="W19" i="1"/>
  <c r="T19" i="1"/>
  <c r="X19" i="1" s="1"/>
  <c r="P19" i="1"/>
  <c r="M19" i="1"/>
  <c r="Q19" i="1" s="1"/>
  <c r="AR18" i="1"/>
  <c r="AQ18" i="1"/>
  <c r="AN18" i="1"/>
  <c r="AM18" i="1"/>
  <c r="AJ18" i="1"/>
  <c r="AH18" i="1"/>
  <c r="AO18" i="1" s="1"/>
  <c r="AG18" i="1"/>
  <c r="AF18" i="1"/>
  <c r="AD18" i="1"/>
  <c r="AB18" i="1"/>
  <c r="X18" i="1"/>
  <c r="W18" i="1"/>
  <c r="U18" i="1"/>
  <c r="T18" i="1"/>
  <c r="Q18" i="1"/>
  <c r="P18" i="1"/>
  <c r="N18" i="1"/>
  <c r="M18" i="1"/>
  <c r="AR17" i="1"/>
  <c r="AQ17" i="1"/>
  <c r="AN17" i="1"/>
  <c r="AM17" i="1"/>
  <c r="AJ17" i="1"/>
  <c r="AH17" i="1"/>
  <c r="AO17" i="1" s="1"/>
  <c r="AG17" i="1"/>
  <c r="AF17" i="1"/>
  <c r="AD17" i="1"/>
  <c r="AB17" i="1"/>
  <c r="W17" i="1"/>
  <c r="T17" i="1"/>
  <c r="X17" i="1" s="1"/>
  <c r="P17" i="1"/>
  <c r="M17" i="1"/>
  <c r="Q17" i="1" s="1"/>
  <c r="AR16" i="1"/>
  <c r="AQ16" i="1"/>
  <c r="AN16" i="1"/>
  <c r="AM16" i="1"/>
  <c r="AJ16" i="1"/>
  <c r="AH16" i="1"/>
  <c r="AO16" i="1" s="1"/>
  <c r="AG16" i="1"/>
  <c r="AF16" i="1"/>
  <c r="AD16" i="1"/>
  <c r="AB16" i="1"/>
  <c r="X16" i="1"/>
  <c r="W16" i="1"/>
  <c r="U16" i="1"/>
  <c r="T16" i="1"/>
  <c r="Q16" i="1"/>
  <c r="P16" i="1"/>
  <c r="N16" i="1"/>
  <c r="M16" i="1"/>
  <c r="AR15" i="1"/>
  <c r="AQ15" i="1"/>
  <c r="AN15" i="1"/>
  <c r="AM15" i="1"/>
  <c r="AJ15" i="1"/>
  <c r="AH15" i="1"/>
  <c r="AO15" i="1" s="1"/>
  <c r="AG15" i="1"/>
  <c r="AF15" i="1"/>
  <c r="AD15" i="1"/>
  <c r="AB15" i="1"/>
  <c r="W15" i="1"/>
  <c r="T15" i="1"/>
  <c r="X15" i="1" s="1"/>
  <c r="P15" i="1"/>
  <c r="M15" i="1"/>
  <c r="Q15" i="1" s="1"/>
  <c r="AR14" i="1"/>
  <c r="AQ14" i="1"/>
  <c r="AN14" i="1"/>
  <c r="AM14" i="1"/>
  <c r="AJ14" i="1"/>
  <c r="AH14" i="1"/>
  <c r="AO14" i="1" s="1"/>
  <c r="AG14" i="1"/>
  <c r="AF14" i="1"/>
  <c r="AD14" i="1"/>
  <c r="AB14" i="1"/>
  <c r="X14" i="1"/>
  <c r="W14" i="1"/>
  <c r="U14" i="1"/>
  <c r="T14" i="1"/>
  <c r="Q14" i="1"/>
  <c r="P14" i="1"/>
  <c r="N14" i="1"/>
  <c r="M14" i="1"/>
  <c r="AR13" i="1"/>
  <c r="AQ13" i="1"/>
  <c r="AN13" i="1"/>
  <c r="AM13" i="1"/>
  <c r="AJ13" i="1"/>
  <c r="AH13" i="1"/>
  <c r="AO13" i="1" s="1"/>
  <c r="AG13" i="1"/>
  <c r="AF13" i="1"/>
  <c r="AD13" i="1"/>
  <c r="AB13" i="1"/>
  <c r="W13" i="1"/>
  <c r="T13" i="1"/>
  <c r="X13" i="1" s="1"/>
  <c r="P13" i="1"/>
  <c r="M13" i="1"/>
  <c r="Q13" i="1" s="1"/>
  <c r="AR12" i="1"/>
  <c r="AQ12" i="1"/>
  <c r="AN12" i="1"/>
  <c r="AM12" i="1"/>
  <c r="AJ12" i="1"/>
  <c r="AH12" i="1"/>
  <c r="AO12" i="1" s="1"/>
  <c r="AG12" i="1"/>
  <c r="AF12" i="1"/>
  <c r="AD12" i="1"/>
  <c r="AB12" i="1"/>
  <c r="X12" i="1"/>
  <c r="W12" i="1"/>
  <c r="U12" i="1"/>
  <c r="T12" i="1"/>
  <c r="Q12" i="1"/>
  <c r="P12" i="1"/>
  <c r="N12" i="1"/>
  <c r="M12" i="1"/>
  <c r="AR11" i="1"/>
  <c r="AQ11" i="1"/>
  <c r="AN11" i="1"/>
  <c r="AM11" i="1"/>
  <c r="AJ11" i="1"/>
  <c r="AH11" i="1"/>
  <c r="AO11" i="1" s="1"/>
  <c r="AG11" i="1"/>
  <c r="AF11" i="1"/>
  <c r="AD11" i="1"/>
  <c r="AB11" i="1"/>
  <c r="W11" i="1"/>
  <c r="T11" i="1"/>
  <c r="X11" i="1" s="1"/>
  <c r="P11" i="1"/>
  <c r="M11" i="1"/>
  <c r="Q11" i="1" s="1"/>
  <c r="AR10" i="1"/>
  <c r="AQ10" i="1"/>
  <c r="AN10" i="1"/>
  <c r="AM10" i="1"/>
  <c r="AJ10" i="1"/>
  <c r="AH10" i="1"/>
  <c r="AO10" i="1" s="1"/>
  <c r="AG10" i="1"/>
  <c r="AF10" i="1"/>
  <c r="AD10" i="1"/>
  <c r="AB10" i="1"/>
  <c r="X10" i="1"/>
  <c r="W10" i="1"/>
  <c r="U10" i="1"/>
  <c r="T10" i="1"/>
  <c r="Q10" i="1"/>
  <c r="P10" i="1"/>
  <c r="N10" i="1"/>
  <c r="M10" i="1"/>
  <c r="AR9" i="1"/>
  <c r="AQ9" i="1"/>
  <c r="AN9" i="1"/>
  <c r="AM9" i="1"/>
  <c r="AJ9" i="1"/>
  <c r="AH9" i="1"/>
  <c r="AO9" i="1" s="1"/>
  <c r="AG9" i="1"/>
  <c r="AF9" i="1"/>
  <c r="AD9" i="1"/>
  <c r="AB9" i="1"/>
  <c r="W9" i="1"/>
  <c r="T9" i="1"/>
  <c r="X9" i="1" s="1"/>
  <c r="P9" i="1"/>
  <c r="M9" i="1"/>
  <c r="Q9" i="1" s="1"/>
  <c r="AR8" i="1"/>
  <c r="AQ8" i="1"/>
  <c r="AN8" i="1"/>
  <c r="AM8" i="1"/>
  <c r="AJ8" i="1"/>
  <c r="AH8" i="1"/>
  <c r="AO8" i="1" s="1"/>
  <c r="AG8" i="1"/>
  <c r="AF8" i="1"/>
  <c r="AD8" i="1"/>
  <c r="AB8" i="1"/>
  <c r="X8" i="1"/>
  <c r="W8" i="1"/>
  <c r="U8" i="1"/>
  <c r="T8" i="1"/>
  <c r="Q8" i="1"/>
  <c r="P8" i="1"/>
  <c r="N8" i="1"/>
  <c r="M8" i="1"/>
  <c r="AR7" i="1"/>
  <c r="AQ7" i="1"/>
  <c r="AN7" i="1"/>
  <c r="AM7" i="1"/>
  <c r="AJ7" i="1"/>
  <c r="AH7" i="1"/>
  <c r="AO7" i="1" s="1"/>
  <c r="AG7" i="1"/>
  <c r="AF7" i="1"/>
  <c r="AD7" i="1"/>
  <c r="AB7" i="1"/>
  <c r="W7" i="1"/>
  <c r="T7" i="1"/>
  <c r="X7" i="1" s="1"/>
  <c r="P7" i="1"/>
  <c r="M7" i="1"/>
  <c r="Q7" i="1" s="1"/>
  <c r="AR6" i="1"/>
  <c r="AQ6" i="1"/>
  <c r="AN6" i="1"/>
  <c r="AM6" i="1"/>
  <c r="AJ6" i="1"/>
  <c r="AH6" i="1"/>
  <c r="AO6" i="1" s="1"/>
  <c r="AG6" i="1"/>
  <c r="AF6" i="1"/>
  <c r="AD6" i="1"/>
  <c r="AB6" i="1"/>
  <c r="X6" i="1"/>
  <c r="W6" i="1"/>
  <c r="U6" i="1"/>
  <c r="T6" i="1"/>
  <c r="Q6" i="1"/>
  <c r="P6" i="1"/>
  <c r="N6" i="1"/>
  <c r="M6" i="1"/>
  <c r="AR5" i="1"/>
  <c r="AQ5" i="1"/>
  <c r="AN5" i="1"/>
  <c r="AM5" i="1"/>
  <c r="AJ5" i="1"/>
  <c r="AH5" i="1"/>
  <c r="AO5" i="1" s="1"/>
  <c r="AG5" i="1"/>
  <c r="AF5" i="1"/>
  <c r="AD5" i="1"/>
  <c r="AB5" i="1"/>
  <c r="W5" i="1"/>
  <c r="T5" i="1"/>
  <c r="X5" i="1" s="1"/>
  <c r="P5" i="1"/>
  <c r="M5" i="1"/>
  <c r="Q5" i="1" s="1"/>
  <c r="N5" i="1" l="1"/>
  <c r="U5" i="1"/>
  <c r="N7" i="1"/>
  <c r="U7" i="1"/>
  <c r="N9" i="1"/>
  <c r="U9" i="1"/>
  <c r="N11" i="1"/>
  <c r="U11" i="1"/>
  <c r="N13" i="1"/>
  <c r="U13" i="1"/>
  <c r="N15" i="1"/>
  <c r="U15" i="1"/>
  <c r="N17" i="1"/>
  <c r="U17" i="1"/>
  <c r="N19" i="1"/>
  <c r="U19" i="1"/>
  <c r="N21" i="1"/>
  <c r="U21" i="1"/>
  <c r="N23" i="1"/>
  <c r="U23" i="1"/>
  <c r="N25" i="1"/>
  <c r="U25" i="1"/>
  <c r="N27" i="1"/>
  <c r="U27" i="1"/>
  <c r="N29" i="1"/>
  <c r="U29" i="1"/>
  <c r="N31" i="1"/>
  <c r="U31" i="1"/>
  <c r="N33" i="1"/>
  <c r="U33" i="1"/>
  <c r="N35" i="1"/>
  <c r="U35" i="1"/>
  <c r="N37" i="1"/>
  <c r="U37" i="1"/>
  <c r="N39" i="1"/>
  <c r="U39" i="1"/>
  <c r="N41" i="1"/>
  <c r="U41" i="1"/>
  <c r="N43" i="1"/>
  <c r="U43" i="1"/>
  <c r="N45" i="1"/>
  <c r="U45" i="1"/>
  <c r="N47" i="1"/>
  <c r="U47" i="1"/>
  <c r="N49" i="1"/>
  <c r="U49" i="1"/>
  <c r="N51" i="1"/>
  <c r="U51" i="1"/>
  <c r="N53" i="1"/>
  <c r="U53" i="1"/>
  <c r="N55" i="1"/>
  <c r="U55" i="1"/>
  <c r="N57" i="1"/>
  <c r="U57" i="1"/>
  <c r="AO59" i="1"/>
  <c r="Q60" i="1"/>
  <c r="N60" i="1"/>
  <c r="X60" i="1"/>
  <c r="U60" i="1"/>
  <c r="AO63" i="1"/>
  <c r="Q64" i="1"/>
  <c r="N64" i="1"/>
  <c r="X64" i="1"/>
  <c r="U64" i="1"/>
  <c r="Q58" i="1"/>
  <c r="N58" i="1"/>
  <c r="X58" i="1"/>
  <c r="U58" i="1"/>
  <c r="Q62" i="1"/>
  <c r="N62" i="1"/>
  <c r="X62" i="1"/>
  <c r="U62" i="1"/>
  <c r="Q66" i="1"/>
  <c r="N66" i="1"/>
  <c r="X66" i="1"/>
  <c r="U66" i="1"/>
  <c r="N68" i="1"/>
  <c r="U68" i="1"/>
  <c r="N70" i="1"/>
  <c r="U70" i="1"/>
  <c r="N72" i="1"/>
  <c r="U72" i="1"/>
  <c r="N74" i="1"/>
  <c r="U74" i="1"/>
  <c r="N76" i="1"/>
  <c r="U76" i="1"/>
  <c r="N78" i="1"/>
  <c r="U78" i="1"/>
  <c r="N80" i="1"/>
  <c r="U80" i="1"/>
  <c r="N82" i="1"/>
  <c r="U82" i="1"/>
  <c r="N84" i="1"/>
  <c r="U84" i="1"/>
  <c r="N86" i="1"/>
  <c r="U86" i="1"/>
  <c r="N88" i="1"/>
  <c r="U88" i="1"/>
  <c r="N90" i="1"/>
  <c r="U90" i="1"/>
  <c r="N92" i="1"/>
  <c r="U92" i="1"/>
  <c r="N94" i="1"/>
  <c r="U94" i="1"/>
  <c r="N96" i="1"/>
  <c r="U96" i="1"/>
  <c r="N98" i="1"/>
  <c r="U98" i="1"/>
  <c r="N100" i="1"/>
  <c r="U100" i="1"/>
  <c r="N102" i="1"/>
  <c r="U102" i="1"/>
  <c r="N104" i="1"/>
  <c r="U104" i="1"/>
  <c r="N106" i="1"/>
  <c r="U106" i="1"/>
  <c r="N108" i="1"/>
  <c r="U108" i="1"/>
  <c r="N110" i="1"/>
  <c r="U110" i="1"/>
  <c r="N112" i="1"/>
  <c r="U112" i="1"/>
  <c r="N114" i="1"/>
  <c r="U114" i="1"/>
  <c r="N116" i="1"/>
  <c r="U116" i="1"/>
  <c r="N118" i="1"/>
  <c r="U118" i="1"/>
  <c r="N120" i="1"/>
  <c r="U120" i="1"/>
  <c r="N122" i="1"/>
  <c r="U122" i="1"/>
  <c r="AO123" i="1"/>
  <c r="Q124" i="1"/>
  <c r="N124" i="1"/>
  <c r="X124" i="1"/>
  <c r="U124" i="1"/>
  <c r="AO127" i="1"/>
  <c r="Q128" i="1"/>
  <c r="N128" i="1"/>
  <c r="X128" i="1"/>
  <c r="U128" i="1"/>
  <c r="Q126" i="1"/>
  <c r="N126" i="1"/>
  <c r="X126" i="1"/>
  <c r="U126" i="1"/>
  <c r="Q158" i="1"/>
  <c r="N158" i="1"/>
  <c r="X158" i="1"/>
  <c r="U158" i="1"/>
  <c r="N130" i="1"/>
  <c r="U130" i="1"/>
  <c r="N132" i="1"/>
  <c r="U132" i="1"/>
  <c r="N134" i="1"/>
  <c r="U134" i="1"/>
  <c r="N136" i="1"/>
  <c r="U136" i="1"/>
  <c r="N138" i="1"/>
  <c r="U138" i="1"/>
  <c r="N140" i="1"/>
  <c r="U140" i="1"/>
  <c r="N142" i="1"/>
  <c r="U142" i="1"/>
  <c r="N144" i="1"/>
  <c r="U144" i="1"/>
  <c r="N146" i="1"/>
  <c r="U146" i="1"/>
  <c r="N148" i="1"/>
  <c r="U148" i="1"/>
  <c r="N150" i="1"/>
  <c r="U150" i="1"/>
  <c r="N152" i="1"/>
  <c r="U152" i="1"/>
  <c r="N154" i="1"/>
  <c r="U154" i="1"/>
  <c r="N156" i="1"/>
  <c r="U156" i="1"/>
  <c r="N160" i="1"/>
  <c r="U160" i="1"/>
  <c r="N162" i="1"/>
  <c r="U162" i="1"/>
  <c r="N164" i="1"/>
  <c r="U164" i="1"/>
  <c r="N166" i="1"/>
  <c r="U166" i="1"/>
  <c r="N168" i="1"/>
  <c r="U168" i="1"/>
  <c r="N170" i="1"/>
  <c r="U170" i="1"/>
  <c r="N172" i="1"/>
  <c r="U172" i="1"/>
  <c r="N174" i="1"/>
  <c r="U174" i="1"/>
  <c r="N6" i="2"/>
  <c r="U6" i="2"/>
  <c r="N8" i="2"/>
  <c r="U8" i="2"/>
  <c r="N10" i="2"/>
  <c r="U10" i="2"/>
  <c r="N12" i="2"/>
  <c r="U12" i="2"/>
  <c r="N14" i="2"/>
  <c r="U14" i="2"/>
  <c r="N16" i="2"/>
  <c r="U16" i="2"/>
  <c r="N18" i="2"/>
  <c r="U18" i="2"/>
  <c r="U19" i="2"/>
</calcChain>
</file>

<file path=xl/sharedStrings.xml><?xml version="1.0" encoding="utf-8"?>
<sst xmlns="http://schemas.openxmlformats.org/spreadsheetml/2006/main" count="3932" uniqueCount="1500">
  <si>
    <t xml:space="preserve">PODPOŘENÉ ŽÁDOSTI </t>
  </si>
  <si>
    <t>P. č. dle abecedy</t>
  </si>
  <si>
    <t>P. č. VFP</t>
  </si>
  <si>
    <t>Žadatel 
(Obec, město)</t>
  </si>
  <si>
    <t>Název projektu</t>
  </si>
  <si>
    <r>
      <t xml:space="preserve">Popis projektu
</t>
    </r>
    <r>
      <rPr>
        <sz val="8"/>
        <rFont val="Times New Roman"/>
        <family val="1"/>
        <charset val="238"/>
      </rPr>
      <t>(účel projektu)</t>
    </r>
  </si>
  <si>
    <t>č. účelu</t>
  </si>
  <si>
    <r>
      <t xml:space="preserve">Výstupy projektu </t>
    </r>
    <r>
      <rPr>
        <sz val="8"/>
        <color rgb="FFFF0000"/>
        <rFont val="Times New Roman"/>
        <family val="1"/>
        <charset val="238"/>
      </rPr>
      <t>předloženo žadatelem bez úpravy</t>
    </r>
  </si>
  <si>
    <r>
      <t>Výstupy projektu</t>
    </r>
    <r>
      <rPr>
        <b/>
        <sz val="8"/>
        <color rgb="FF3304FA"/>
        <rFont val="Times New Roman"/>
        <family val="1"/>
        <charset val="238"/>
      </rPr>
      <t xml:space="preserve"> - po úpravách</t>
    </r>
  </si>
  <si>
    <t>I_4 způs. výdaje</t>
  </si>
  <si>
    <r>
      <t xml:space="preserve">Celk.
výdaje projektu Kč 
</t>
    </r>
    <r>
      <rPr>
        <sz val="8"/>
        <color rgb="FFFF0000"/>
        <rFont val="Times New Roman"/>
        <family val="1"/>
        <charset val="238"/>
      </rPr>
      <t>předloženo žadatelem bez úpravy</t>
    </r>
  </si>
  <si>
    <t>Požadovaná výše dotace</t>
  </si>
  <si>
    <t>upozornění na nedodržení %</t>
  </si>
  <si>
    <t>Vlastní zdroje příjemce</t>
  </si>
  <si>
    <t>Celk.%</t>
  </si>
  <si>
    <r>
      <t xml:space="preserve">Celk.
výdaje projektu Kč 
</t>
    </r>
    <r>
      <rPr>
        <sz val="8"/>
        <color rgb="FF3304FA"/>
        <rFont val="Times New Roman"/>
        <family val="1"/>
        <charset val="238"/>
      </rPr>
      <t>(včetně případné úpravy)</t>
    </r>
  </si>
  <si>
    <r>
      <t xml:space="preserve">Požadovaná výše dotace </t>
    </r>
    <r>
      <rPr>
        <b/>
        <sz val="8"/>
        <color rgb="FF3304FA"/>
        <rFont val="Times New Roman"/>
        <family val="1"/>
        <charset val="238"/>
      </rPr>
      <t>(včetně případné úpravy)</t>
    </r>
  </si>
  <si>
    <r>
      <t xml:space="preserve">Vlastní zdroje příjemce </t>
    </r>
    <r>
      <rPr>
        <b/>
        <sz val="7"/>
        <color rgb="FF3304FA"/>
        <rFont val="Times New Roman"/>
        <family val="1"/>
        <charset val="238"/>
      </rPr>
      <t>(včetně případné úpravy)</t>
    </r>
  </si>
  <si>
    <r>
      <t xml:space="preserve">Admin. soulad </t>
    </r>
    <r>
      <rPr>
        <sz val="7"/>
        <rFont val="Times New Roman"/>
        <family val="1"/>
        <charset val="238"/>
      </rPr>
      <t>(projekt je v souladu s účelem a podmínkami programu, je způsobilý pro další hodnocení) ANO/NE</t>
    </r>
  </si>
  <si>
    <t>Zdůvodnění snížení dotace</t>
  </si>
  <si>
    <r>
      <t xml:space="preserve">Závazná kritéria hodnocení </t>
    </r>
    <r>
      <rPr>
        <sz val="8"/>
        <rFont val="Times New Roman"/>
        <family val="1"/>
        <charset val="238"/>
      </rPr>
      <t xml:space="preserve">                (body) /  </t>
    </r>
    <r>
      <rPr>
        <sz val="8"/>
        <color indexed="12"/>
        <rFont val="Times New Roman"/>
        <family val="1"/>
        <charset val="238"/>
      </rPr>
      <t>%</t>
    </r>
  </si>
  <si>
    <r>
      <t>Spec. kritéria hodnocení</t>
    </r>
    <r>
      <rPr>
        <sz val="8"/>
        <rFont val="Times New Roman"/>
        <family val="1"/>
        <charset val="238"/>
      </rPr>
      <t xml:space="preserve">              (body)  /  </t>
    </r>
    <r>
      <rPr>
        <sz val="8"/>
        <color indexed="12"/>
        <rFont val="Times New Roman"/>
        <family val="1"/>
        <charset val="238"/>
      </rPr>
      <t>%</t>
    </r>
  </si>
  <si>
    <t>Celk. počet bodů</t>
  </si>
  <si>
    <t>90% při dotaci nad 100.000,-</t>
  </si>
  <si>
    <t>100% při dotaci do 100.000,-</t>
  </si>
  <si>
    <t>č. sml.</t>
  </si>
  <si>
    <t>variabilní symbol</t>
  </si>
  <si>
    <t>evid. číslo</t>
  </si>
  <si>
    <t>Stav žádosti</t>
  </si>
  <si>
    <t>Datum a čas přijetí žádosti</t>
  </si>
  <si>
    <t>Název žadatele / příjemce</t>
  </si>
  <si>
    <t>Právní statut</t>
  </si>
  <si>
    <t>IČ</t>
  </si>
  <si>
    <t>Úplná adresa žadatele</t>
  </si>
  <si>
    <t>Kontaktní adresa žadatele</t>
  </si>
  <si>
    <r>
      <t xml:space="preserve">Název parametru, hodnota (počet) </t>
    </r>
    <r>
      <rPr>
        <sz val="8"/>
        <color rgb="FFFF0000"/>
        <rFont val="Times New Roman"/>
        <family val="1"/>
        <charset val="238"/>
      </rPr>
      <t>- bez úprav</t>
    </r>
  </si>
  <si>
    <r>
      <t>Název parametru, hodnota (počet)</t>
    </r>
    <r>
      <rPr>
        <sz val="8"/>
        <color rgb="FF3304FA"/>
        <rFont val="Times New Roman"/>
        <family val="1"/>
        <charset val="238"/>
      </rPr>
      <t xml:space="preserve"> - po úpravách</t>
    </r>
  </si>
  <si>
    <t>Kč</t>
  </si>
  <si>
    <t>%</t>
  </si>
  <si>
    <t>kontrol. Výpočet</t>
  </si>
  <si>
    <r>
      <t xml:space="preserve">1
</t>
    </r>
    <r>
      <rPr>
        <b/>
        <sz val="8"/>
        <color indexed="12"/>
        <rFont val="Times New Roman"/>
        <family val="1"/>
        <charset val="238"/>
      </rPr>
      <t>10</t>
    </r>
  </si>
  <si>
    <r>
      <t xml:space="preserve">2
</t>
    </r>
    <r>
      <rPr>
        <b/>
        <sz val="8"/>
        <color indexed="12"/>
        <rFont val="Times New Roman"/>
        <family val="1"/>
        <charset val="238"/>
      </rPr>
      <t>10</t>
    </r>
  </si>
  <si>
    <r>
      <t xml:space="preserve">3
</t>
    </r>
    <r>
      <rPr>
        <b/>
        <sz val="8"/>
        <color indexed="12"/>
        <rFont val="Times New Roman"/>
        <family val="1"/>
        <charset val="238"/>
      </rPr>
      <t>25</t>
    </r>
  </si>
  <si>
    <r>
      <rPr>
        <b/>
        <sz val="10"/>
        <rFont val="Times New Roman"/>
        <family val="1"/>
        <charset val="238"/>
      </rPr>
      <t>Σ</t>
    </r>
    <r>
      <rPr>
        <b/>
        <vertAlign val="subscript"/>
        <sz val="8"/>
        <rFont val="Times New Roman"/>
        <family val="1"/>
        <charset val="238"/>
      </rPr>
      <t>1</t>
    </r>
  </si>
  <si>
    <r>
      <rPr>
        <b/>
        <sz val="10"/>
        <color indexed="12"/>
        <rFont val="Times New Roman"/>
        <family val="1"/>
        <charset val="238"/>
      </rPr>
      <t>Σ</t>
    </r>
    <r>
      <rPr>
        <b/>
        <vertAlign val="subscript"/>
        <sz val="8"/>
        <color indexed="12"/>
        <rFont val="Times New Roman"/>
        <family val="1"/>
        <charset val="238"/>
      </rPr>
      <t xml:space="preserve">2  </t>
    </r>
    <r>
      <rPr>
        <b/>
        <sz val="8"/>
        <color indexed="12"/>
        <rFont val="Times New Roman"/>
        <family val="1"/>
        <charset val="238"/>
      </rPr>
      <t>%</t>
    </r>
  </si>
  <si>
    <r>
      <t xml:space="preserve">4
</t>
    </r>
    <r>
      <rPr>
        <b/>
        <sz val="8"/>
        <color indexed="12"/>
        <rFont val="Times New Roman"/>
        <family val="1"/>
        <charset val="238"/>
      </rPr>
      <t>55</t>
    </r>
  </si>
  <si>
    <r>
      <rPr>
        <b/>
        <sz val="10"/>
        <rFont val="Times New Roman"/>
        <family val="1"/>
        <charset val="238"/>
      </rPr>
      <t>Σ</t>
    </r>
    <r>
      <rPr>
        <b/>
        <vertAlign val="subscript"/>
        <sz val="8"/>
        <rFont val="Times New Roman"/>
        <family val="1"/>
        <charset val="238"/>
      </rPr>
      <t>3</t>
    </r>
  </si>
  <si>
    <r>
      <rPr>
        <b/>
        <sz val="10"/>
        <color indexed="12"/>
        <rFont val="Times New Roman"/>
        <family val="1"/>
        <charset val="238"/>
      </rPr>
      <t>Σ</t>
    </r>
    <r>
      <rPr>
        <b/>
        <vertAlign val="subscript"/>
        <sz val="8"/>
        <color indexed="12"/>
        <rFont val="Times New Roman"/>
        <family val="1"/>
        <charset val="238"/>
      </rPr>
      <t xml:space="preserve">4 </t>
    </r>
    <r>
      <rPr>
        <b/>
        <sz val="8"/>
        <color indexed="12"/>
        <rFont val="Times New Roman"/>
        <family val="1"/>
        <charset val="238"/>
      </rPr>
      <t xml:space="preserve"> %</t>
    </r>
  </si>
  <si>
    <r>
      <rPr>
        <b/>
        <sz val="10"/>
        <color indexed="10"/>
        <rFont val="Times New Roman"/>
        <family val="1"/>
        <charset val="238"/>
      </rPr>
      <t>Σ</t>
    </r>
    <r>
      <rPr>
        <b/>
        <vertAlign val="subscript"/>
        <sz val="8"/>
        <color indexed="10"/>
        <rFont val="Times New Roman"/>
        <family val="1"/>
        <charset val="238"/>
      </rPr>
      <t>2+4</t>
    </r>
  </si>
  <si>
    <t>ulice  č.p./č.or</t>
  </si>
  <si>
    <t>Město, obec</t>
  </si>
  <si>
    <t>PSČ</t>
  </si>
  <si>
    <t>Obec Bělá</t>
  </si>
  <si>
    <t>Bělá</t>
  </si>
  <si>
    <t>Nákup ochranných prostředků PO</t>
  </si>
  <si>
    <t>Obnova, doplnění a oprava osobních ochranných prostředků požární ochrany</t>
  </si>
  <si>
    <t>Přilba - 3 ks, Vesta výstražná - 1 ks, Držák svítilny - 3 ks, Svítilna - 3 ks, Zásahový oblek - 5 ks, Zásahový oblek - 5 ks, Zásahová obuv - 5 párů, Zásahové rukavice - 5 párů</t>
  </si>
  <si>
    <t>ANO</t>
  </si>
  <si>
    <t>1010508</t>
  </si>
  <si>
    <t>91</t>
  </si>
  <si>
    <t>přijata elektronicky</t>
  </si>
  <si>
    <t>15.03.2017</t>
  </si>
  <si>
    <t>Obec</t>
  </si>
  <si>
    <t>00275603</t>
  </si>
  <si>
    <t>Bělá 142</t>
  </si>
  <si>
    <t>51401</t>
  </si>
  <si>
    <t>Obec Benecko</t>
  </si>
  <si>
    <t>Benecko</t>
  </si>
  <si>
    <t>Obnova, doplnění osobních ochranných prostředků PO</t>
  </si>
  <si>
    <t>přilba zásahová - 7 ks, integrovaná LED svítilna pro přilbu - 7 ks, ochranná kukla - 7 ks</t>
  </si>
  <si>
    <t>Přilba zásahová - 7 ks, integrovaná LED svítilna pro přilbu - 7 ks, ochranná kukla - 7 ks</t>
  </si>
  <si>
    <t>1010509</t>
  </si>
  <si>
    <t>114</t>
  </si>
  <si>
    <t>00275581</t>
  </si>
  <si>
    <t>Benecko 190</t>
  </si>
  <si>
    <t>51237</t>
  </si>
  <si>
    <t>Pořízení a opravy věcných prostředků PO</t>
  </si>
  <si>
    <t>Pořízení a opravy věcných prostředků PO.</t>
  </si>
  <si>
    <t>7c</t>
  </si>
  <si>
    <t>vozidlová radiostanice Motorola - 1 ks, anténa prutová pro vozidlovou radiostanici - 1 ks, přenosnáradiostanice Motorola  včetně nbíječe a baterie - 3 ks</t>
  </si>
  <si>
    <t>Vozidlová radiostanice Motorola - 1 ks, anténa prutová pro vozidlovou radiostanici - 1 ks, přenosná radiostanice Motorola  včetně nabíječe a baterie - 3 ks</t>
  </si>
  <si>
    <t>1010510</t>
  </si>
  <si>
    <t>116</t>
  </si>
  <si>
    <t>Obec Benešov u Semil</t>
  </si>
  <si>
    <t>Benešov u Semil</t>
  </si>
  <si>
    <t>Nákup ochranných prostředků  PO</t>
  </si>
  <si>
    <t>Zásahový oblek - 7 kpl, Rukavice zásahové - 1 pár</t>
  </si>
  <si>
    <t>1010511</t>
  </si>
  <si>
    <t>21</t>
  </si>
  <si>
    <t>07.03.2017</t>
  </si>
  <si>
    <t>00275590</t>
  </si>
  <si>
    <t>Benešov u Semil 125</t>
  </si>
  <si>
    <t>51206</t>
  </si>
  <si>
    <t>Obec Bílá</t>
  </si>
  <si>
    <t>Bílá</t>
  </si>
  <si>
    <t>Oprava a zateplení střechy a obvodových zdí hasičské zbrojnice Bílá</t>
  </si>
  <si>
    <t>7f</t>
  </si>
  <si>
    <t>zateplení střechy - 87 m2, oprava a zateplení obvodových zdí - 117 m2</t>
  </si>
  <si>
    <t>Zateplení střechy - 87 m2, oprava a zateplení obvodových zdí - 117 m2</t>
  </si>
  <si>
    <t>1010512</t>
  </si>
  <si>
    <t>207</t>
  </si>
  <si>
    <t>20.03.2017</t>
  </si>
  <si>
    <t>00262668</t>
  </si>
  <si>
    <t>Bílá 76</t>
  </si>
  <si>
    <t>46343</t>
  </si>
  <si>
    <t>Obec Bílý Kostel nad Nisou</t>
  </si>
  <si>
    <t>Bílý Kostel nad Nisou</t>
  </si>
  <si>
    <t>U3 - Obnova a doplnění osobních ochranných prostředků požární ochrany</t>
  </si>
  <si>
    <t>zásahová obuv - 3 ks, zásahová kukla -1 ks, pracovní polohovací pás - 4 ks, zásahové rukavice - 3 ks, zásahová přilba - 1 ks, zásahový vícevrstvý oblek - 1 ks, zásahový jednovrstvý oblek - 1 ks</t>
  </si>
  <si>
    <t>Zásahová obuv - 3 ks, zásahová kukla -1 ks, pracovní polohovací pás - 4 ks, zásahové rukavice - 3 ks, zásahová přilba - 1 ks, zásahový vícevrstvý oblek - 1 ks, zásahový jednovrstvý oblek - 1 ks</t>
  </si>
  <si>
    <t>1010513</t>
  </si>
  <si>
    <t>138</t>
  </si>
  <si>
    <t>16.03.2017</t>
  </si>
  <si>
    <t>00672106</t>
  </si>
  <si>
    <t>Bílý Kostel nad Nisou 206</t>
  </si>
  <si>
    <t>46331</t>
  </si>
  <si>
    <t>Obec Bílý Potok</t>
  </si>
  <si>
    <t>Bílý Potok</t>
  </si>
  <si>
    <t>Doplnění osobních ochranných prostředků PO</t>
  </si>
  <si>
    <t>Doplnění osobních ochranných prostředků PO (vícevrstvé zásahové obleky, pracovní polohovací pásy, ochranné kukly a reflexní vesty).</t>
  </si>
  <si>
    <t>zásahový oblek - 2 kpl, reflexní vesty - 5 ks, pracovní polohovací pásy - 2 ks</t>
  </si>
  <si>
    <t>Zásahový oblek - 2 kpl, reflexní vesty - 5 ks, pracovní polohovací pásy - 2 ks</t>
  </si>
  <si>
    <t>1010514</t>
  </si>
  <si>
    <t>120</t>
  </si>
  <si>
    <t>00831417</t>
  </si>
  <si>
    <t>Bílý Potok 337</t>
  </si>
  <si>
    <t>46362</t>
  </si>
  <si>
    <t>Obec Bozkov</t>
  </si>
  <si>
    <t>Bozkov</t>
  </si>
  <si>
    <t>Nákup ochranných a technických prostředků</t>
  </si>
  <si>
    <t>Jednovrstvý ochranný oblek  (komplet) - 3 ks, Svítilna na přilbu včetně držáku - 3 ks</t>
  </si>
  <si>
    <t>1010515</t>
  </si>
  <si>
    <t>76</t>
  </si>
  <si>
    <t>14.03.2017</t>
  </si>
  <si>
    <t>00275611</t>
  </si>
  <si>
    <t>Bozkov 270</t>
  </si>
  <si>
    <t>51213</t>
  </si>
  <si>
    <t>Obec Bulovka</t>
  </si>
  <si>
    <t>Bulovka</t>
  </si>
  <si>
    <t>Oprava a technická údržba CAS</t>
  </si>
  <si>
    <t>oprava CAS v základním provedení U7 b)</t>
  </si>
  <si>
    <t>7b</t>
  </si>
  <si>
    <t>oprava a údržba cisternové automobilové stříkačky - 1 ks</t>
  </si>
  <si>
    <t>Oprava a údržba cisternové automobilové stříkačky - 1 ks</t>
  </si>
  <si>
    <t>1010516</t>
  </si>
  <si>
    <t>137</t>
  </si>
  <si>
    <t>OBEC BULOVKA</t>
  </si>
  <si>
    <t>00262692</t>
  </si>
  <si>
    <t>Bulovka 101</t>
  </si>
  <si>
    <t>46401</t>
  </si>
  <si>
    <t>Město Cvikov</t>
  </si>
  <si>
    <t>Cvikov</t>
  </si>
  <si>
    <t>Nákup ochranných prostředků požární ochrany pro jednotku JPO II</t>
  </si>
  <si>
    <t>Komplet ochranný - 12 ks, Svítilna nabíjecí SURVIVOR LED - 2 ks</t>
  </si>
  <si>
    <t>1010517</t>
  </si>
  <si>
    <t>135</t>
  </si>
  <si>
    <t>00260410</t>
  </si>
  <si>
    <t>Námstí Osvobození 63</t>
  </si>
  <si>
    <t>47154</t>
  </si>
  <si>
    <t>Pořízení a obnova a oprava věcných prostředků požární ochrany</t>
  </si>
  <si>
    <t>Revize a oprava stříhacího nástroje WEBER RSX 160-50 je bezpodmínečné nutná pro výjezdy na Dopravní nehody.</t>
  </si>
  <si>
    <t>7a</t>
  </si>
  <si>
    <t>Revize a oprava stříhacího nástroje Weber RSX 160-50 - 1 ks</t>
  </si>
  <si>
    <t>1010518</t>
  </si>
  <si>
    <t>133</t>
  </si>
  <si>
    <t>Město Česká Lípa</t>
  </si>
  <si>
    <t>Česká Lípa</t>
  </si>
  <si>
    <t>Nákup ochranných prostředků</t>
  </si>
  <si>
    <t>obnova, doplnění a oprava osobních ochranných prostředků požární ochrany</t>
  </si>
  <si>
    <t>zásahový komplet - 6 ks, přilba - 6 ks, svítilna - 6 ks, kukla, 6 ks, rukavice zásahové - 6 ks</t>
  </si>
  <si>
    <t>Zásahový komplet - 6 ks, přilba - 6 ks, svítilna - 6 ks, kukla, 6 ks, rukavice zásahové - 6 ks</t>
  </si>
  <si>
    <t>1010520</t>
  </si>
  <si>
    <t>166</t>
  </si>
  <si>
    <t>17.03.2017</t>
  </si>
  <si>
    <t>00260428</t>
  </si>
  <si>
    <t>nám. T. G. Masaryka 1</t>
  </si>
  <si>
    <t>47001</t>
  </si>
  <si>
    <t>Nákup záchranného stanu</t>
  </si>
  <si>
    <t>Pořízení a oprava vybavení jednotek sborů dobrovolných hasičů obcí předurčených pro zásahy v souvislosti s ochranou obyvatel</t>
  </si>
  <si>
    <t>stan - 1 kpl</t>
  </si>
  <si>
    <t>Stan - 1 kpl</t>
  </si>
  <si>
    <t>1010521</t>
  </si>
  <si>
    <t>163</t>
  </si>
  <si>
    <t>Město Český Dub</t>
  </si>
  <si>
    <t>Český Dub</t>
  </si>
  <si>
    <t>Pořízení náhradních tlakových lahví k IDP</t>
  </si>
  <si>
    <t>Pořízení, oprava a údržba přetlakové dýchací techniky pro JPO s územní působností (4 ks dýchací přístroj dle vyhlášky č. 247/2001 Sb.), opravy a revize dýchacích přístrojů, ochranné masky, náhradní tlakové lahve.</t>
  </si>
  <si>
    <t>tlaková kompozitní láhev - 8 ks, nomexový návlek na tlakovou láhev - 8 ks</t>
  </si>
  <si>
    <t>Tlaková kompozitní láhev - 8 ks, nomexový návlek na tlakovou láhev - 8 ks</t>
  </si>
  <si>
    <t>1010522</t>
  </si>
  <si>
    <t>216</t>
  </si>
  <si>
    <t>00262722</t>
  </si>
  <si>
    <t>nám. B. Smetany 1</t>
  </si>
  <si>
    <t>Revize HVZ LUKAS včetně výměny VT hadic</t>
  </si>
  <si>
    <t>U7 a) Pořízení, obnova a oprava věcných prostředků požární ochrany, ochranných prostředků a úprava úložných prostor mobilní požární techniky k provádění speciálních činností při zásazích</t>
  </si>
  <si>
    <t>Revize HVZ - 1 ks, Výměna VT hadic - 50 m</t>
  </si>
  <si>
    <t>1010523</t>
  </si>
  <si>
    <t>219</t>
  </si>
  <si>
    <t>Pořízení pneumatik na CAS 32 T 815</t>
  </si>
  <si>
    <t>U7 b) Opravy cisternových automobilových stříkaček s rokem výroby 1985 a mladším</t>
  </si>
  <si>
    <t>pnematika na CAS 32 T 815 - 4 ks</t>
  </si>
  <si>
    <t>Pneumatika na CAS 32 T 815 - 4 ks</t>
  </si>
  <si>
    <t>1010524</t>
  </si>
  <si>
    <t>220</t>
  </si>
  <si>
    <t>Obec Čistá u Horek</t>
  </si>
  <si>
    <t>Čistá u Horek</t>
  </si>
  <si>
    <t>Evakuační stan GTX 24 s příslušenstvím</t>
  </si>
  <si>
    <t>U4) Pořízení a oprava vybavení jednotek sborů dobrovolných hasičů obcí předurčených pro zásahy v souvislosti s ochranou obyvatel</t>
  </si>
  <si>
    <t>stan evakuační - 1 ks, okno na zateplovací vložku - 6 ks, okno třívstvé - 6 ks, dmychadlo - 1 ks, zateplovací vložka ke stanu - 1 ks</t>
  </si>
  <si>
    <t>Stan evakuační - 1 ks, okno na zateplovací vložku - 6 ks, okno třívrstvé - 6 ks, dmychadlo - 1 ks, zateplovací vložka ke stanu - 1 ks</t>
  </si>
  <si>
    <t>1010525</t>
  </si>
  <si>
    <t>54</t>
  </si>
  <si>
    <t>13.03.2017</t>
  </si>
  <si>
    <t>00275662</t>
  </si>
  <si>
    <t>Čistá u Horek 152</t>
  </si>
  <si>
    <t>51235</t>
  </si>
  <si>
    <t>Obec Dalešice</t>
  </si>
  <si>
    <t>Dalešice</t>
  </si>
  <si>
    <t>Ochranná kukla - 7 ks, Zásahová helma - 1 ks, Pracovní polohovací pás - 3 ks, Zásahové rukavice - 5 ks</t>
  </si>
  <si>
    <t>1010526</t>
  </si>
  <si>
    <t>117</t>
  </si>
  <si>
    <t>43256201</t>
  </si>
  <si>
    <t>Dalešice 67</t>
  </si>
  <si>
    <t>46802</t>
  </si>
  <si>
    <t>Město Desná</t>
  </si>
  <si>
    <t>Desná</t>
  </si>
  <si>
    <t>Nákup technického vybavení</t>
  </si>
  <si>
    <t>U7a) Pořízení věcných prostředků k provádění speciálních činností.</t>
  </si>
  <si>
    <t>stabilizační tyče - 2 ks, páčidlo - 1 ks</t>
  </si>
  <si>
    <t>Stabilizační tyče - 2 ks, páčidlo - 1 ks</t>
  </si>
  <si>
    <t>1010527</t>
  </si>
  <si>
    <t>97</t>
  </si>
  <si>
    <t>00262307</t>
  </si>
  <si>
    <t>Krkonošská 318</t>
  </si>
  <si>
    <t>46861</t>
  </si>
  <si>
    <t>Oprava přední nápravy vozidla Liaz</t>
  </si>
  <si>
    <t>U7b) Opravy cisternových automobilových stříkaček s rokem výroby 1985 a mladším</t>
  </si>
  <si>
    <t>oprava přední nápravy - 1 ks</t>
  </si>
  <si>
    <t>Oprava přední nápravy - 1 ks</t>
  </si>
  <si>
    <t>1010528</t>
  </si>
  <si>
    <t>106</t>
  </si>
  <si>
    <t>Obec Dětřichov</t>
  </si>
  <si>
    <t>Dětřichov</t>
  </si>
  <si>
    <t>Doplnění osobních ochranných prostředků požární ochrany</t>
  </si>
  <si>
    <t>Komplet DEVA Bushfire včetně nášivky - 3 ks, Kalhoty DEVA Bushfire - 1 ks, Svítilna PELI XP  - 5 ks, Vesta výstražná HASIČI - 4 ks, Nabíječka baterií GP - 2 ks, Svítilna PELI - 1 ks, Přilba GALLET - 5 ks</t>
  </si>
  <si>
    <t>1010529</t>
  </si>
  <si>
    <t>90</t>
  </si>
  <si>
    <t>obec Dětřichov</t>
  </si>
  <si>
    <t>00831468</t>
  </si>
  <si>
    <t>Dětřichov 2</t>
  </si>
  <si>
    <t>Obec Dlouhý Most</t>
  </si>
  <si>
    <t>Dlouhý Most</t>
  </si>
  <si>
    <t>Pořízení požárního přívěsu pro hašení k novému DA pro jednotku SDH Dlouhý Most</t>
  </si>
  <si>
    <t>Pořízení a opravy věcných prostředků požární ochrany - pořízení požárního přívěsu</t>
  </si>
  <si>
    <t>požární přívěs - 1 ks</t>
  </si>
  <si>
    <t>Požární přívěs - 1 ks</t>
  </si>
  <si>
    <t>1010530</t>
  </si>
  <si>
    <t>88</t>
  </si>
  <si>
    <t>46744941</t>
  </si>
  <si>
    <t>Dlouhý Most 193</t>
  </si>
  <si>
    <t>46312</t>
  </si>
  <si>
    <t>Město Doksy</t>
  </si>
  <si>
    <t>Doksy</t>
  </si>
  <si>
    <t>Obnova osobních ochranných prostředků PO</t>
  </si>
  <si>
    <r>
      <t xml:space="preserve">Vesta výstražná HASIČI - 10 ks, Svítilna ruční nabíjecí - 4 ks, Svítilna LED - 2 ks, </t>
    </r>
    <r>
      <rPr>
        <sz val="8"/>
        <color rgb="FFFF0000"/>
        <rFont val="Times New Roman"/>
        <family val="1"/>
        <charset val="238"/>
      </rPr>
      <t>Stativ osvětlovací přenosný systém Peli 9480 RALS nabíjecí - 1 ks, Sací koč B 75 AVG s klapkou - 1 ks</t>
    </r>
  </si>
  <si>
    <t>Vesta výstražná HASIČI - 10 ks, Svítilna ruční nabíjecí - 4 ks, Svítilna LED - 2 ks, Stativ osvětlovací přenosný systém Peli 9480 RALS nabíjecí - 1 ks, Sací koš B 75 AVG s klapkou - 1 ks</t>
  </si>
  <si>
    <t>1010531</t>
  </si>
  <si>
    <t>199</t>
  </si>
  <si>
    <t>00260444</t>
  </si>
  <si>
    <t>náměstí Republiky 193</t>
  </si>
  <si>
    <t>47201</t>
  </si>
  <si>
    <t>U5) pořízení, oprava a údržba technických prostředků jednotky předurčené pro zásahy v souvislosti s následky živelních pohrom způsobených vodou</t>
  </si>
  <si>
    <t>Kalové čerpadlo - 1 ks</t>
  </si>
  <si>
    <t>1010532</t>
  </si>
  <si>
    <t>200</t>
  </si>
  <si>
    <t>U6) Pořízení, oprava a údržba přetlakové dýchací techniky pro JPO s územní působností, oprava a revize dýchacích přístrojů, ochranné masky, náhradní tlakové lahve</t>
  </si>
  <si>
    <t>Dýchací přístroj set –maska s kandahárem - 2 ks, Lahev tlaková ocelová 6l/30 MPa ultralehká - 2 ks, Maska úniková, vyváděcí - 2 ks</t>
  </si>
  <si>
    <t>1010533</t>
  </si>
  <si>
    <t>201</t>
  </si>
  <si>
    <t>Město Dubá</t>
  </si>
  <si>
    <t>Dubá</t>
  </si>
  <si>
    <t>U3 - obnova, doplnění a oprava osobních ochranných prostředků požární ochrany</t>
  </si>
  <si>
    <t>Zásahový oblek komplet - 2 spr, Vesta výstražná s nápisem HASIČI - 6 ks, Svítilna na zásahovou přilbu - 2 ks, Zásahová přilba - 1 ks, Kukla - 12 ks, Zásahové rukavice - 6 párů, Zásahová obuv - 2 páry, Jednovrstvý ochranný oblek PATROL X - 2 spr</t>
  </si>
  <si>
    <t>1010534</t>
  </si>
  <si>
    <t>2</t>
  </si>
  <si>
    <t>06.03.2017</t>
  </si>
  <si>
    <t>00260479</t>
  </si>
  <si>
    <t>Masarykovo náměstí 138/1</t>
  </si>
  <si>
    <t>47141</t>
  </si>
  <si>
    <t>Nákup ochranných prostředků v souvislosti s následky živelných pohrom způsobených vodou</t>
  </si>
  <si>
    <t>U5 - pořízení, oprava a údržba technických prostředků jednotky předurčené pro zásahy v souvislosti s následky živelních pohrom způsobených vodou</t>
  </si>
  <si>
    <t>Zásahová plovací vesta - 1 ks, Vodácká helma - 6 ks, SUNIT - lehký protichemický oděv - 1 spr, Rybářské prsačky - 2 ks</t>
  </si>
  <si>
    <t>1010535</t>
  </si>
  <si>
    <t>3</t>
  </si>
  <si>
    <t>Revize přetlakové dýchací techniky</t>
  </si>
  <si>
    <t>U6 - pořízení, oprava a údržba přetlakové dýchací techniky</t>
  </si>
  <si>
    <t>PLUTO 300 plus - 4 ks, Maska SPIROMATIC s poloautomatikou - 6 spr, Tlaková láhev - 4 ks</t>
  </si>
  <si>
    <t>1010536</t>
  </si>
  <si>
    <t>4</t>
  </si>
  <si>
    <t>Oprava CAS-25/2500/400-S2T, RZ: CL 82-05</t>
  </si>
  <si>
    <t>U7b) - opravu cisternové automobilové stříkačky CAS-25/2500/400-S2T, Liaz 101.860, RZ: CL 82-05, rok výroby 1988</t>
  </si>
  <si>
    <t>AKU baterie - 2 ks, Nákladní pneumatiky - 2 ks</t>
  </si>
  <si>
    <t>1010537</t>
  </si>
  <si>
    <t>8</t>
  </si>
  <si>
    <t>Oprava a revize soupravy hydraulického vyprošťovacího zařízení</t>
  </si>
  <si>
    <t>U7a) - pořízení, obnova a oprava věcných prostředků požární ochrany k provádění speciálních činností dle předurčenosti jednotky nařízením Hejtmana Libereckého kraje</t>
  </si>
  <si>
    <t>Hydraulické vyprošťovací zařízení - 1 spr</t>
  </si>
  <si>
    <t>1010538</t>
  </si>
  <si>
    <t>7</t>
  </si>
  <si>
    <t>Město Frýdlant</t>
  </si>
  <si>
    <t>Frýdlant</t>
  </si>
  <si>
    <t>„Nákup ochranných prostředků PO, Frýdlant“ (U3)</t>
  </si>
  <si>
    <t>Obnova a doplnění osobních ochranných prostředků požární ochrany</t>
  </si>
  <si>
    <t>Zásahový oblek výcevrství (komplet) - 4 kpl, Zásahová přilba se svítilnou - 2 ks, Zásahová obuv - 2 ks, Zásahové rukavice - 10 ks, Vesta reflexní - 8 ks</t>
  </si>
  <si>
    <t>Zásahový oblek vícevrstvý (komplet) - 4 kpl, Zásahová přilba se svítilnou - 2 ks, Zásahová obuv - 2 ks, Zásahové rukavice - 10 ks, Vesta reflexní - 8 ks</t>
  </si>
  <si>
    <t>1010539</t>
  </si>
  <si>
    <t>184</t>
  </si>
  <si>
    <t>00262781</t>
  </si>
  <si>
    <t>Nám. T. G. Masaryka 37</t>
  </si>
  <si>
    <t>„Údržba přetlakové dýchací techniky a pořízení komp. tlakových lahví“ (U6)</t>
  </si>
  <si>
    <t>Údržba a doplnění dýchací techniky  pro JPO s územní působností</t>
  </si>
  <si>
    <t>Servis kompletního IDP - 3 ks, Kompozitní tlaková láhev 6.8l / 300 bar - 4 ks</t>
  </si>
  <si>
    <t>1010540</t>
  </si>
  <si>
    <t>185</t>
  </si>
  <si>
    <t>„Úprava úložných prostor požárního přívěsu“ (U7a)</t>
  </si>
  <si>
    <t>Úprava úložných prostor mobilní požární techniky k provádění speciálních činností dle nařízení LK č. 28/2012</t>
  </si>
  <si>
    <t>Úprava úložných prosror MPT pro umístění prosrčedků - 1 kpl</t>
  </si>
  <si>
    <t>Úprava úložných prostor MPT pro umístění prostředků - 1 kpl</t>
  </si>
  <si>
    <t>1010541</t>
  </si>
  <si>
    <t>186</t>
  </si>
  <si>
    <t>„Oprava vozidla CAS 24 Renault“ (U7b)</t>
  </si>
  <si>
    <t>Generální oprava převodovky CAS 24 Renault</t>
  </si>
  <si>
    <t>Generální oprava převodovky CAS 24 Renault - 1 kpl</t>
  </si>
  <si>
    <t>1010542</t>
  </si>
  <si>
    <t>187</t>
  </si>
  <si>
    <t>Obec Habartice</t>
  </si>
  <si>
    <t>Habartice</t>
  </si>
  <si>
    <t>Oprava dýchacích přístrojů</t>
  </si>
  <si>
    <t>Pořízení, oprava a údržba přetlakové dýchací techniky pro JPO s územní působností, opravy a revize dýchacích přístrojů, ochranné masky, náhradní tlakové lahve</t>
  </si>
  <si>
    <t>UPG pneumatického systému - 2 ks, láhev ocel 6L vč. Ventilu - 2 ks, maska Panorama Nova (náhlavní kříž) - 2 ks</t>
  </si>
  <si>
    <t>1010543</t>
  </si>
  <si>
    <t>61</t>
  </si>
  <si>
    <t>00262790</t>
  </si>
  <si>
    <t>Habartice 191</t>
  </si>
  <si>
    <t>46373</t>
  </si>
  <si>
    <t>Oprava střechy hasičské zbrojnice</t>
  </si>
  <si>
    <t>U7f,  Výdaje spojené s opravami, úpravami a výstavbou objektů sloužících k zabezpečení činnosti jednotky sboru dobrovolných hasičů obce</t>
  </si>
  <si>
    <t>Výměna střešní krytiny - 90 m2</t>
  </si>
  <si>
    <t>1010544</t>
  </si>
  <si>
    <t>62</t>
  </si>
  <si>
    <t>Město Harrachov</t>
  </si>
  <si>
    <t>Harrachov</t>
  </si>
  <si>
    <t>Doplnění osobních ochranných prostředků</t>
  </si>
  <si>
    <t>Obnova, doplnění a oprava osobních prostředků požární ochrany</t>
  </si>
  <si>
    <t>zásahové přilby (včetně držáku a svítilen) - 2ks, zásahová obuv - 1 pár, ruční svítilna - 4 ks</t>
  </si>
  <si>
    <t>Zásahové přilby (včetně držáku a svítilen) - 2ks, zásahová obuv - 1 pár, ruční svítilna - 4 ks</t>
  </si>
  <si>
    <t>nákup drobného dlouhodobého hmotného majetku do vlastnictví příjemce na projekt uvedený v čl. I. odst. 1</t>
  </si>
  <si>
    <t>1010545</t>
  </si>
  <si>
    <t>1</t>
  </si>
  <si>
    <t>00275697</t>
  </si>
  <si>
    <t>Harrachov 150</t>
  </si>
  <si>
    <t>51246</t>
  </si>
  <si>
    <t>Město Hejnice</t>
  </si>
  <si>
    <t>Hejnice</t>
  </si>
  <si>
    <t>Pořízení ochranných přileb pro JSDH Hejnice</t>
  </si>
  <si>
    <t>Nákup osobních ochranných prostředků PO</t>
  </si>
  <si>
    <t>přilba Gallet - 4 ks</t>
  </si>
  <si>
    <t>Přilba Gallet - 4 ks</t>
  </si>
  <si>
    <t>1010546</t>
  </si>
  <si>
    <t>149</t>
  </si>
  <si>
    <t>00262803</t>
  </si>
  <si>
    <t>Nádražní 521</t>
  </si>
  <si>
    <t>Kompletní revize přetlakové dýchací techniky JSDH Hejnice</t>
  </si>
  <si>
    <t>Opravy a revize dýchacích přístrojů, ochranné masky, náhradní tlakové láhve</t>
  </si>
  <si>
    <t>revize a oprava přetlakové dýchací techniky - 1 sada</t>
  </si>
  <si>
    <t>Revize a oprava přetlakové dýchací techniky - 1 sada</t>
  </si>
  <si>
    <t>1010547</t>
  </si>
  <si>
    <t>146</t>
  </si>
  <si>
    <t>Městys Holany</t>
  </si>
  <si>
    <t>Holany</t>
  </si>
  <si>
    <t>Zásahová obuv - 6 párů</t>
  </si>
  <si>
    <t>1010548</t>
  </si>
  <si>
    <t>55</t>
  </si>
  <si>
    <t>00260525</t>
  </si>
  <si>
    <t>Holany 43</t>
  </si>
  <si>
    <t>47002</t>
  </si>
  <si>
    <t>Nákup dýchací techniky</t>
  </si>
  <si>
    <t>Pořízení přetlakové dýchací techniky pro jednotky sborů dobrovolných hasičů</t>
  </si>
  <si>
    <t>Sada - dýchací přístroj PLUTO 300 Fireman s ocelovou láhví + maska Spiromatic S NR - 4 sady</t>
  </si>
  <si>
    <t>1010549</t>
  </si>
  <si>
    <t>52</t>
  </si>
  <si>
    <t>Obec Horní Branná</t>
  </si>
  <si>
    <t>Horní Branná</t>
  </si>
  <si>
    <t>Obnova, doplnění a oprava osobních ochranných prostředků požární ochrany.</t>
  </si>
  <si>
    <t>zásahová obuv - 4 páry, zásahová přilba - 4 ks, zásahové rukavice - 4 páry</t>
  </si>
  <si>
    <t>Zásahová obuv - 4 páry, zásahová přilba - 4 ks, zásahové rukavice - 4 páry</t>
  </si>
  <si>
    <t>1010550</t>
  </si>
  <si>
    <t>132</t>
  </si>
  <si>
    <t>00275735</t>
  </si>
  <si>
    <t>Horní Branná 262</t>
  </si>
  <si>
    <t>51236</t>
  </si>
  <si>
    <t>Pořízení a opravy věcných prostředků požární ochrany.</t>
  </si>
  <si>
    <t>Pořízení věcných prostředků požární ochrany.</t>
  </si>
  <si>
    <t>radiostanice - 4 ks</t>
  </si>
  <si>
    <t>Radiostanice - 4 ks</t>
  </si>
  <si>
    <t>1010551</t>
  </si>
  <si>
    <t>134</t>
  </si>
  <si>
    <t>Město Hrádek nad Nisou</t>
  </si>
  <si>
    <t>Hrádek nad Nisou</t>
  </si>
  <si>
    <t>Obnova osobních ochranných prostředků požární ochrany – zásahová přilba, kompletní zásahový oděv</t>
  </si>
  <si>
    <t>Obnova osobních ochranných prostředků požární ochrany</t>
  </si>
  <si>
    <t>zásahová přilba - 10 ks, komplet zásahový oděv - 5 ks</t>
  </si>
  <si>
    <t>Zásahová přilba - 10 ks, komplet zásahový oděv - 5 ks</t>
  </si>
  <si>
    <t>1010552</t>
  </si>
  <si>
    <t>47</t>
  </si>
  <si>
    <t>00262854</t>
  </si>
  <si>
    <t>Horní náměstí 73</t>
  </si>
  <si>
    <t>46334</t>
  </si>
  <si>
    <t>Oprava vozidla CAS: čerpadla, vč. veškerého potrubí (vodního, pěnového) a elektroinstalace</t>
  </si>
  <si>
    <t>Oprava vozidla CAS - 1 ks</t>
  </si>
  <si>
    <t>1010553</t>
  </si>
  <si>
    <t>49</t>
  </si>
  <si>
    <t>Obec Hrubá Skála</t>
  </si>
  <si>
    <t>Hrubá Skála</t>
  </si>
  <si>
    <t>Výměna pneumatik na CAS</t>
  </si>
  <si>
    <t>Oprava cisternové automobilové stříkačky s rokem výroby 1984 a starším</t>
  </si>
  <si>
    <t>7e</t>
  </si>
  <si>
    <t>nákup a výměna pneumatik - 10 ks</t>
  </si>
  <si>
    <t>Nákup a výměna pneumatik - 10 ks</t>
  </si>
  <si>
    <t>1010554</t>
  </si>
  <si>
    <t>128</t>
  </si>
  <si>
    <t>00275751</t>
  </si>
  <si>
    <t>Doubravice 37</t>
  </si>
  <si>
    <t>51101</t>
  </si>
  <si>
    <t>Obec Chotyně</t>
  </si>
  <si>
    <t>Chotyně</t>
  </si>
  <si>
    <t>Obnova dýchací techniky JSDH Chotyně</t>
  </si>
  <si>
    <t xml:space="preserve">Pořízení, oprava, údržba a revize přetlakové dýchací techniky </t>
  </si>
  <si>
    <t>dýchací přístroj - 3 spr</t>
  </si>
  <si>
    <t>Dýchací přístroj - 3 spr</t>
  </si>
  <si>
    <t>1010555</t>
  </si>
  <si>
    <t>73</t>
  </si>
  <si>
    <t>00672033</t>
  </si>
  <si>
    <t>Chotyně 163</t>
  </si>
  <si>
    <t>Obec Chuchelna</t>
  </si>
  <si>
    <t>Chuchelna</t>
  </si>
  <si>
    <t>Zakoupení zimních pneumatik na hasičskou cisternu</t>
  </si>
  <si>
    <t>pneumatika - 6 ks, vložka - 2 ks, duše - 2 ks</t>
  </si>
  <si>
    <t>Pneumatika - 6 ks, vložka - 2 ks, duše - 2 ks</t>
  </si>
  <si>
    <t>1010556</t>
  </si>
  <si>
    <t>89</t>
  </si>
  <si>
    <t>00275760</t>
  </si>
  <si>
    <t>Chuchelna 269</t>
  </si>
  <si>
    <t>51301</t>
  </si>
  <si>
    <t>Výměna podružného rozvaděče v prostorách hasičské garáže</t>
  </si>
  <si>
    <t>Účelem projektu je výměna nevyhovujícího rozvaděče v hasičské garáži za nový. Rozvaděč zabezpečuje ochranu elektronických prvků pojezdových vrat, dálkového spouštění sirény atd.</t>
  </si>
  <si>
    <t>rozvaděč</t>
  </si>
  <si>
    <t>Rozvaděč -1 ks</t>
  </si>
  <si>
    <t>1010557</t>
  </si>
  <si>
    <t>218</t>
  </si>
  <si>
    <t>Město Jablonec nad Jizerou</t>
  </si>
  <si>
    <t>Jablonec nad Jizerou</t>
  </si>
  <si>
    <t>Pořízení věcných prostředků požární ochrany</t>
  </si>
  <si>
    <t>U7c, Pořízení a opravy věcných prostředků požární ochrany</t>
  </si>
  <si>
    <t>Sada sněhových řetězů na L101 (pár) - 2 ks, Nerezová nádrž na pěnidlo + náplň - 1 ks, Sada 6 ks tlakových lahví na CO2 + náplň - 1 ks, Kufr s otvíracím nářadím „PROFI“ - 1 ks, Sorbent VAPEX B (balení po 50 litrech) - 10 ks, Obal na tlakovou lahev - 4 ks, Smáčedlo tuhé TS CLEAN - 12 ks, Smáčedlo tuhé TS ECO - 12 ks</t>
  </si>
  <si>
    <t>1010558</t>
  </si>
  <si>
    <t>224</t>
  </si>
  <si>
    <t>MĚSTO JABLONEC NAD JIZEROU</t>
  </si>
  <si>
    <t>00275778</t>
  </si>
  <si>
    <t>Jablonec nad Jizerou 277</t>
  </si>
  <si>
    <t>51243</t>
  </si>
  <si>
    <t>Oprava střešní krytiny hasičské zbrojnice v Jablonci nad Jizerou</t>
  </si>
  <si>
    <t>Plechová střešní krytina - 428 m2</t>
  </si>
  <si>
    <t>1010559</t>
  </si>
  <si>
    <t>51</t>
  </si>
  <si>
    <t>Statutární město Jablonec nad Nisou</t>
  </si>
  <si>
    <t>Jablonec nad Nisou</t>
  </si>
  <si>
    <t>„Nákup ochranných prostředků pro JSDHO Jablonec nad Nisou“</t>
  </si>
  <si>
    <t>U3) Obnova, doplnění a oprava osobních ochranných prostředků požární ochrany</t>
  </si>
  <si>
    <t>Svítilna SURVIVOR - 12 ks, Reflexní vesta výstražná - 14 ks, Zásahové rukavice - 13 párů, Zásahový oblek - 4 kpl, Zásahové boty - 13 párů, Zásahová přilba - 4 ks</t>
  </si>
  <si>
    <t>1010560</t>
  </si>
  <si>
    <t>173</t>
  </si>
  <si>
    <t>00262340</t>
  </si>
  <si>
    <t>Mírové náměstí 3100/19</t>
  </si>
  <si>
    <t>46601</t>
  </si>
  <si>
    <t>„Nákup člunu a obleků pro JSDHO Jablonecké Paseky“</t>
  </si>
  <si>
    <t>U5) Pořízení, oprava a údržba technických prostředků jednotky předurčené pro zásahy v souvislosti  s následky živelních pohrom způsobených vodou</t>
  </si>
  <si>
    <t>Člun DINGHY - 1 ks, Suchý oblek - 4 kpl.</t>
  </si>
  <si>
    <t>1010561</t>
  </si>
  <si>
    <t>175</t>
  </si>
  <si>
    <t>„Doplnění přetlakové dýchací techniky pro JSDHO Jablonec n. N.“</t>
  </si>
  <si>
    <t>U6) Pořízení, oprava  a údržba přetlakové dýchací techniky pro JPO  s územní působností</t>
  </si>
  <si>
    <t>Nosné popruhy - 4 ks, Plicní automatika - 4 ks, Záložní panoramatické masky - 4 ks, Talkové lahvé 6 l/30 MPa - 4 ks</t>
  </si>
  <si>
    <t>Nosné popruhy - 4 ks, Plicní automatika - 4 ks, Záložní panoramatické masky - 4 ks, Talkové láhve 6 l/30 MPa - 4 ks</t>
  </si>
  <si>
    <t>1010562</t>
  </si>
  <si>
    <t>174</t>
  </si>
  <si>
    <t>Nákup věcných prostředků pro JSDHO Jablonec nad Nisou</t>
  </si>
  <si>
    <t>U7c) Pořízení a opravy  věcných prostředků požární ochrany  mimo prostředků  k provádění speciálních činností</t>
  </si>
  <si>
    <t>Elektrický lanový naviják - 1 ks, Lesnická ochranná přilba - 5 ks, Proti prořezový oblek - 6 kpl, Nákladní přívěs kategorie O1 - 2 ks, Lano statické 11 - 4 ks, Lékarnička III. - 1 ks</t>
  </si>
  <si>
    <t>Elektrický lanový naviják - 1 ks, Lesnická ochranná přilba - 5 ks, Proti prořezový oblek - 6 kpl, Nákladní přívěs kategorie O1 - 2 ks, Lano statické 11 - 4 ks, Lékárnička III. - 1 ks</t>
  </si>
  <si>
    <t>1010563</t>
  </si>
  <si>
    <t>176</t>
  </si>
  <si>
    <t>Město Jablonné v Podještědí</t>
  </si>
  <si>
    <t>Jablonné v Podještědí</t>
  </si>
  <si>
    <t>Přílba Gallet se zátylníkem - 2 ks, Svítilna LED - 2 ks, Vesta výstražná Hasiči - 3 ks, Vesta výstražná velitel jednotky - 1 ks, Boty zásahové - 4 ks</t>
  </si>
  <si>
    <t>Přílba se zátylníkem - 2 ks, Svítilna LED - 2 ks, Vesta výstražná Hasiči - 3 ks, Vesta výstražná velitel jednotky - 1 ks, Boty zásahové - 4 ks</t>
  </si>
  <si>
    <t>1010564</t>
  </si>
  <si>
    <t>44</t>
  </si>
  <si>
    <t>09.03.2017</t>
  </si>
  <si>
    <t>00260576</t>
  </si>
  <si>
    <t>náměstí Míru 22</t>
  </si>
  <si>
    <t>47125</t>
  </si>
  <si>
    <t>Nákup prostředků pro zásahy na živelné pohromy a vodu</t>
  </si>
  <si>
    <t>Pořízení, oprava a údržba technických prostředků jednotky předurčené pro zásahy v souvislosti s následky živelných pohrom způsobených vodou</t>
  </si>
  <si>
    <t>Přilba na vodu - 6 ks, Suchý oblek rescue safety s poklopcem - 2 ks, Plovoucí čerpadlo - 1 ks, Rukavice neoprenové prstové - 4 ks, Boty neoprenové - 4 ks, Kukla neoprenová - 4 ks, Záchranný házecí pytlík na vodu 20m - 1 ks, Pádlo plastic - 4 ks</t>
  </si>
  <si>
    <t>1010565</t>
  </si>
  <si>
    <t>43</t>
  </si>
  <si>
    <t>Obec Janův Důl</t>
  </si>
  <si>
    <t>Janův Důl</t>
  </si>
  <si>
    <t>Pořízení zásahových obleků a ochranných rukavic</t>
  </si>
  <si>
    <t>U3) Obnova, doplnění a oprava osobních ochranných prostředků požární ochrany. Záměrem je pořízení 3 ks třívrstvých zásahových obleků a 5 párů ochranných rukavic.</t>
  </si>
  <si>
    <t>Nákup zásahových obleků - 3 ks, Nákup ochranných rukavic - 5 ks</t>
  </si>
  <si>
    <t>1010566</t>
  </si>
  <si>
    <t>152</t>
  </si>
  <si>
    <t>00831395</t>
  </si>
  <si>
    <t>Janův Důl 75</t>
  </si>
  <si>
    <t>46352</t>
  </si>
  <si>
    <t>Oprava dopravního automobilu Nissan Patrol</t>
  </si>
  <si>
    <t>U7e) Opravy věcných prostředků požární ochrany</t>
  </si>
  <si>
    <t>Výměna zadních blatníkových lemů - 1 ks</t>
  </si>
  <si>
    <t>1010567</t>
  </si>
  <si>
    <t>180</t>
  </si>
  <si>
    <t>Obec Jeřmanice</t>
  </si>
  <si>
    <t>Jeřmanice</t>
  </si>
  <si>
    <t>Věcné prostředky JSDHO</t>
  </si>
  <si>
    <t>Pořízení věcných prostředků PO</t>
  </si>
  <si>
    <t>Výstražná rampa modré barvy - 1 ks, Hadice B - 4 ks, Motorová pila s příslušenstvím - 1 ks</t>
  </si>
  <si>
    <t>1010568</t>
  </si>
  <si>
    <t>228</t>
  </si>
  <si>
    <t>Pastevní 274</t>
  </si>
  <si>
    <t>Obec Jestřabí v Krkonoších</t>
  </si>
  <si>
    <t>Jestřabí v Krkonoších</t>
  </si>
  <si>
    <t>Stavební úprava garážových vjezdů a výměna vrat hasičské zbrojnice</t>
  </si>
  <si>
    <t>U7f) stavební úprava garáže hasičské zbrojnice</t>
  </si>
  <si>
    <t>Výměna garážových vrat - 2 ks, Předsazení nosné zdi garážových vrat - 1 ks, Oplechování stříšky nad vraty - 14 m2, Fasáda vč. Izolace - 27 m2</t>
  </si>
  <si>
    <t>1010569</t>
  </si>
  <si>
    <t>189</t>
  </si>
  <si>
    <t>18.03.2017</t>
  </si>
  <si>
    <t>00275794</t>
  </si>
  <si>
    <t>Jestřabí v Krkonoších 42</t>
  </si>
  <si>
    <t>Město Jilemnice</t>
  </si>
  <si>
    <t>Jilemnice</t>
  </si>
  <si>
    <t>Pořízení nové cisternové automobilové stříkačky</t>
  </si>
  <si>
    <t>U1) Pořízení nové cisternové automobilové stříkačky v rámci reprodukce požární techniky pro jednotky sborů dobrovolných hasičů obcí se státní dotací</t>
  </si>
  <si>
    <t>Cisternová automobilová stříkačka - 1 ks</t>
  </si>
  <si>
    <t>1010570</t>
  </si>
  <si>
    <t>196</t>
  </si>
  <si>
    <t>19.03.2017</t>
  </si>
  <si>
    <t>00275808</t>
  </si>
  <si>
    <t>Masarykovo náměstí 82</t>
  </si>
  <si>
    <t>Obec Koberovy</t>
  </si>
  <si>
    <t>Koberovy</t>
  </si>
  <si>
    <t>Pořízení a opravy přetlakové dýchací techniky pro JPO III  Koberovy</t>
  </si>
  <si>
    <t>U6 Pořízení, oprava a údržba přetlakové dýchací techniky pro JPO s územní působností, náhradní tlakové lahve</t>
  </si>
  <si>
    <t>Dräger-zásobník ocelový 6l/300, extra lehký vč. Ventilu Draeger EFV - 4 KS</t>
  </si>
  <si>
    <t>1010571</t>
  </si>
  <si>
    <t>165</t>
  </si>
  <si>
    <t>00262404</t>
  </si>
  <si>
    <t>Koberovy 102</t>
  </si>
  <si>
    <t>46822</t>
  </si>
  <si>
    <t>Nákup věcných prostředků technické služby</t>
  </si>
  <si>
    <t>U7c) Pořízení a opravy věcných prostředků požární ochrany mimo prostředků k provádění speciálních činností při zásazích v souvislosti s mimořádnými událostmi pro JSDH obcí</t>
  </si>
  <si>
    <t>Přiměšovač AWG Z4 - 1 ks, Savička přiměšovače D25 1,5m - 1 ks, Hadice D25 zásahové se spojkou 20 m - 4 ks, Přechod D25/C52 DIN - 2 ks, Lehká deka - 1 ks, Zastavovací terč TCP01 svítící - 2 ks, Prodlužovací kabel na navijáku 25 m - 1 ks, Rukavice proti tepelným rizikům do 600 stupňů C - 2 páry, Lano záchytné - 1 ks, Lano ventilové - 1 ks, Košová nosítka SHELL - 1 ks</t>
  </si>
  <si>
    <t>1010572</t>
  </si>
  <si>
    <t>168</t>
  </si>
  <si>
    <t>Obec Kobyly</t>
  </si>
  <si>
    <t>Kobyly</t>
  </si>
  <si>
    <t>zásahové přilby - 4 ks, zásahové boty - 4 ks, zásahový oblek - 4 ks, zásahové rukavice  - 4 ks</t>
  </si>
  <si>
    <t>Zásahové přilby - 4 ks, zásahové boty - 4 ks, zásahový oblek - 4 ks, zásahové rukavice  - 4 ks</t>
  </si>
  <si>
    <t>1010573</t>
  </si>
  <si>
    <t>110</t>
  </si>
  <si>
    <t>00672017</t>
  </si>
  <si>
    <t>Kobyly 9</t>
  </si>
  <si>
    <t>46345</t>
  </si>
  <si>
    <t>Obec Kořenov</t>
  </si>
  <si>
    <t>Kořenov</t>
  </si>
  <si>
    <t>Nákup zásahových obleků a obuvi</t>
  </si>
  <si>
    <t>zásahový oblek - 10 ks, zásahová obuv - 11 ks</t>
  </si>
  <si>
    <t>Zásahový oblek - 10 ks, zásahová obuv - 11 ks</t>
  </si>
  <si>
    <t>1010574</t>
  </si>
  <si>
    <t>48</t>
  </si>
  <si>
    <t>00262421</t>
  </si>
  <si>
    <t>Kořenov 480</t>
  </si>
  <si>
    <t>46849</t>
  </si>
  <si>
    <t>Obec Kravaře</t>
  </si>
  <si>
    <t>Kravaře</t>
  </si>
  <si>
    <t>Revize hydraulického vyprošťovacího zařízení</t>
  </si>
  <si>
    <t>Revize HVZ - 1 ks</t>
  </si>
  <si>
    <t>1010575</t>
  </si>
  <si>
    <t>71</t>
  </si>
  <si>
    <t>00260657</t>
  </si>
  <si>
    <t>Náměstí 166</t>
  </si>
  <si>
    <t>47103</t>
  </si>
  <si>
    <t>Obec Křižany</t>
  </si>
  <si>
    <t>Křižany</t>
  </si>
  <si>
    <t>Doplnění osobních ochranných prostředků PO pro JSDHO Křižany</t>
  </si>
  <si>
    <t>U3) Obnova, doplnění a oprava osobních ochranných prostředků požární ochrany.</t>
  </si>
  <si>
    <t>zásahový oblek (komplet) - 2 ks, reflexní vesty - 5 ks, osobní svítilna na přilbu včetně držáku - 4 ks, ochranná kukla  - 4 ks, zásahové rukavice - 2 ks, zásahová přilba - 2 ks, zásahová obuv - 2 ks</t>
  </si>
  <si>
    <t>Zásahový oblek (komplet) - 2 ks, reflexní vesty - 5 ks, osobní svítilna na přilbu včetně držáku - 4 ks, ochranná kukla  - 4 ks, zásahové rukavice - 2 ks, zásahová přilba - 2 ks, zásahová obuv - 2 ks</t>
  </si>
  <si>
    <t>1010576</t>
  </si>
  <si>
    <t>182</t>
  </si>
  <si>
    <t>00262943</t>
  </si>
  <si>
    <t>Křižany 340</t>
  </si>
  <si>
    <t>46353</t>
  </si>
  <si>
    <t>Obec Ktová</t>
  </si>
  <si>
    <t>Ktová</t>
  </si>
  <si>
    <t>Obnova, doplnění a oprava osobních ochranných prostředků požární ochrany (jednovrstvé a vícevrstvé zásahové obleky, zásahové boty, rukavice, přilby, pracovní polohovací pásy, ochranné kukly, reflexní vesty a osobní svítilny).</t>
  </si>
  <si>
    <t>Zásahový oblek - 3 ks, Zásahové rukavice - 3 ks, Ochranná přilba - 3 ks</t>
  </si>
  <si>
    <t>1010577</t>
  </si>
  <si>
    <t>210</t>
  </si>
  <si>
    <t>00580821</t>
  </si>
  <si>
    <t>Ktová 62</t>
  </si>
  <si>
    <t>51263</t>
  </si>
  <si>
    <t>Obec Kunratice</t>
  </si>
  <si>
    <t>Kunratice</t>
  </si>
  <si>
    <t>Nákup osobních ochranných prostředků pro družstvo JSDHO Kunratice</t>
  </si>
  <si>
    <t>Vícevrstvý ochranný oděv - 2 ks, Jednovrstvý zásahový oděv - 4 ks</t>
  </si>
  <si>
    <t>1010578</t>
  </si>
  <si>
    <t>226</t>
  </si>
  <si>
    <t>46744967</t>
  </si>
  <si>
    <t>Kunratice 158</t>
  </si>
  <si>
    <t>Nákup věcných prostředků PO pro JSDHO Kunratice</t>
  </si>
  <si>
    <t>Žebřík záchranářský hliníkový - 1ks, Skříňka s nástroji - 1 ks, Lékárnička vybavená pro hasiče - 1 ks, Hadice B75 PH 20m se spojkami - 4 ks, Hadice C52 PH 20m se spojkami - 4 ks</t>
  </si>
  <si>
    <t>1010579</t>
  </si>
  <si>
    <t>227</t>
  </si>
  <si>
    <t>Obec Kunratice u Cvikova</t>
  </si>
  <si>
    <t>Kunratice u Cvikova</t>
  </si>
  <si>
    <t>Nákup dýchacích přetlakových přístrojů</t>
  </si>
  <si>
    <t>Pořízení, oprava a údržba přetlakové dýchací techniky pro JPO s územní působností, ochranné masky</t>
  </si>
  <si>
    <t>Dýchací přístroj DRAEGER SET+maska 7730 s kandahárem -4 ks</t>
  </si>
  <si>
    <t>1010580</t>
  </si>
  <si>
    <t>221</t>
  </si>
  <si>
    <t>00524301</t>
  </si>
  <si>
    <t>Kunratice u Cvikova 145</t>
  </si>
  <si>
    <t>47155</t>
  </si>
  <si>
    <t>Statutární město Liberec</t>
  </si>
  <si>
    <t>Liberec</t>
  </si>
  <si>
    <t>Nákup zásahových přileb a zásahových obleků pro JSDH města Liberec</t>
  </si>
  <si>
    <t>U3/ Obnova, doplnění a oprava osobních ochranných prostředků požární ochrany</t>
  </si>
  <si>
    <t>zásahová přilba - 48 ks, zásahový oblek - 30 ks</t>
  </si>
  <si>
    <t>Zásahová přilba - 48 ks, zásahový oblek - 30 ks</t>
  </si>
  <si>
    <t>1010581</t>
  </si>
  <si>
    <t>169</t>
  </si>
  <si>
    <t>00262978</t>
  </si>
  <si>
    <t>nám. Dr. E. Beneše 1</t>
  </si>
  <si>
    <t>46001</t>
  </si>
  <si>
    <t>Nákup suchých obleků zn. Ursuit pro JSDH Machnín a Růžodol I.</t>
  </si>
  <si>
    <t>U5) Pořízení, oprava a údržba technických prostředků jednotky předurčené pro zásahy v souvislosti s následky živelních pohrom způsobených vodou</t>
  </si>
  <si>
    <t>zásahový oblek - 4 ks</t>
  </si>
  <si>
    <t>Zásahový oblek - 4 ks</t>
  </si>
  <si>
    <t>1010582</t>
  </si>
  <si>
    <t>84</t>
  </si>
  <si>
    <t>Pořízení lanového navijáku pro JSDH Pilínkov</t>
  </si>
  <si>
    <t>U7/  Pořízení a opravy  věcných prostředků požární ochrany - pořízení lanového navijáku</t>
  </si>
  <si>
    <t>lanový naviják - 1 ks</t>
  </si>
  <si>
    <t>Lanový naviják - 1 ks</t>
  </si>
  <si>
    <t>1010583</t>
  </si>
  <si>
    <t>86</t>
  </si>
  <si>
    <t>Pořízení 2 ks přívěsných vozíků pro JSDH Vesec a Machnín</t>
  </si>
  <si>
    <t>U7/  Pořízení a opravy  věcných prostředků požární ochrany -  pořízení 2 ks přívěsných vozíků</t>
  </si>
  <si>
    <t>přívěsný vozík - 2 ks</t>
  </si>
  <si>
    <t>Přívěsný vozík - 2 ks</t>
  </si>
  <si>
    <t>1010584</t>
  </si>
  <si>
    <t>87</t>
  </si>
  <si>
    <t>Městys Libštát</t>
  </si>
  <si>
    <t>Libštát</t>
  </si>
  <si>
    <t>U3) Doplnění osobních ochranných prostředků požární ochrany</t>
  </si>
  <si>
    <t>Osobní svítilny s příslušenstvím - 3 ks, Doplnění karabin k polohovacím pásům - 3 ks</t>
  </si>
  <si>
    <t>1010585</t>
  </si>
  <si>
    <t>13</t>
  </si>
  <si>
    <t>00275891</t>
  </si>
  <si>
    <t>Libštát 198</t>
  </si>
  <si>
    <t>51203</t>
  </si>
  <si>
    <t>Obec Líšný</t>
  </si>
  <si>
    <t>Líšný</t>
  </si>
  <si>
    <t>Vybavení JSDHO Líšný dýchací technikou</t>
  </si>
  <si>
    <t>Obnova vybavení JSDHO Líšný dýchací technikou</t>
  </si>
  <si>
    <t>kompletní sada dýchacího přístroje (nosič, lahev, maska) - 4 sady, náhradní lahev - 2 ks, rezervní maska - 2 ks, vyváděcí maska - 1 ks</t>
  </si>
  <si>
    <t>Kompletní sada dýchacího přístroje (nosič, lahev, maska) - 4 sady, náhradní lahev - 2 ks, rezervní maska - 2 ks, vyváděcí maska - 1 ks</t>
  </si>
  <si>
    <t>1010586</t>
  </si>
  <si>
    <t>9</t>
  </si>
  <si>
    <t>00673226</t>
  </si>
  <si>
    <t>Líšný 2.díl 60</t>
  </si>
  <si>
    <t>Město Lomnice nad Popelkou</t>
  </si>
  <si>
    <t>Lomnice nad Popelkou</t>
  </si>
  <si>
    <t>Nákup osobních ochranných prostředků požární  ochrany pro JPO Lomnice nad Popelkou</t>
  </si>
  <si>
    <t>Obnova a doplnění osobních ochranných prostředků požární ochrany.</t>
  </si>
  <si>
    <t>Zásahový oblek komplet a nápis Hasiči - 5 ks, Obuv zásahová - 5 ks</t>
  </si>
  <si>
    <t>1010587</t>
  </si>
  <si>
    <t>139</t>
  </si>
  <si>
    <t>00275905</t>
  </si>
  <si>
    <t>Husovo náměstí 6</t>
  </si>
  <si>
    <t>51251</t>
  </si>
  <si>
    <t>Pořízení věcných prostředků požární ochrany pro JPO Lomnic nad Popelkou</t>
  </si>
  <si>
    <t>Pořízení věcných prostředků požární ochrany mimo prostředků k provádění speciálních činností při zásazích v souvislosti s mimořádnými událostmi JSDH obcí.</t>
  </si>
  <si>
    <t>Přetlakový ventil AWG bez úprav  - 1 ks, Přejezdový můstek  - 2 ks, Vak ERMAK 25 - 1 ks</t>
  </si>
  <si>
    <t>1010588</t>
  </si>
  <si>
    <t>140</t>
  </si>
  <si>
    <t>Město Lučany nad Nisou</t>
  </si>
  <si>
    <t>Lučany nad Nisou</t>
  </si>
  <si>
    <t>Nákup osobních ochranných prostředků požární ochrany</t>
  </si>
  <si>
    <t>U3) Nákup osobních ochranných prostředků požární ochrany - zásahová obuv, zásahové rukavice, zásahový oblek</t>
  </si>
  <si>
    <r>
      <t xml:space="preserve">Zásahová obuv  - 5 ks, Zásahové rukavice - 5 ks, Zásahový oblek - 2 ks, </t>
    </r>
    <r>
      <rPr>
        <sz val="8"/>
        <color rgb="FFFF0000"/>
        <rFont val="Times New Roman"/>
        <family val="1"/>
        <charset val="238"/>
      </rPr>
      <t>Pracovní stejnokroj PS II - 10 ks</t>
    </r>
  </si>
  <si>
    <t>Zásahová obuv  - 5 ks, Zásahové rukavice - 5 ks, Zásahový oblek - 2 ks</t>
  </si>
  <si>
    <t>Sníženy celkové výdaje o náklady na nezpůlsobilé výdaje - 10 ks pracovních stejnokrojů PS II a dekvátně upravena požadovaná výše dotace k zachování procentního podílu</t>
  </si>
  <si>
    <t>1010589</t>
  </si>
  <si>
    <t>68</t>
  </si>
  <si>
    <t>00262455</t>
  </si>
  <si>
    <t>Lučany nad Nisou 333</t>
  </si>
  <si>
    <t>46871</t>
  </si>
  <si>
    <t>Nákup plovoucího čerpadla</t>
  </si>
  <si>
    <t>Plovoucí čerpadlo - 1 ks</t>
  </si>
  <si>
    <t>1010590</t>
  </si>
  <si>
    <t>69</t>
  </si>
  <si>
    <t>Obec Maršovice</t>
  </si>
  <si>
    <t>Maršovice</t>
  </si>
  <si>
    <t>Zásahový komplet - 4 ks, Výstražná vesta s nápisem Hasiči  - 7 ks</t>
  </si>
  <si>
    <t>1010591</t>
  </si>
  <si>
    <t>202</t>
  </si>
  <si>
    <t>00262471</t>
  </si>
  <si>
    <t>Maršovice 52</t>
  </si>
  <si>
    <t>46801</t>
  </si>
  <si>
    <t>Přetlakový ventilátor - 1 ks</t>
  </si>
  <si>
    <t>1010592</t>
  </si>
  <si>
    <t>217</t>
  </si>
  <si>
    <t>Obec Nová Ves nad Popelkou</t>
  </si>
  <si>
    <t>Nová Ves nad Popelkou</t>
  </si>
  <si>
    <t>Obnova výstroje - JSDHO Nová Ves nad Popelkou</t>
  </si>
  <si>
    <t>zásahový oblek - 3 ks, držák svítilny - 2 ks, zásahové rukavice - 5 ks, zásahová obuv - 2 ks, svítilna Led - 2 ks, zásahová přilba - 2 ks</t>
  </si>
  <si>
    <t>Zásahový oblek - 3 ks, držák svítilny - 2 ks, zásahové rukavice - 5 ks, zásahová obuv - 2 ks, svítilna Led - 2 ks, zásahová přilba - 2 ks</t>
  </si>
  <si>
    <t>1010594</t>
  </si>
  <si>
    <t>183</t>
  </si>
  <si>
    <t>00275948</t>
  </si>
  <si>
    <t>Nová Ves nad Popelkou 244</t>
  </si>
  <si>
    <t>51271</t>
  </si>
  <si>
    <t>Město Nové Město pod Smrkem</t>
  </si>
  <si>
    <t>Nové Město pod Smrkem</t>
  </si>
  <si>
    <t>Nákup přetlakové dýchací techniky</t>
  </si>
  <si>
    <t>Pořízení, oprava a údržba přetlakové dýchací techniky pro JPO s územní působností, opravy a revize dýchacích přístrojů, ochranné masky, náhradní tlakové lahve.</t>
  </si>
  <si>
    <t>Kompletní dýchací přístoj - 6 ks, Náhradní maska -3 ks, Náhradní tlaková lahev - 3 ks, Potah na tlakovou lahev - 6 ks</t>
  </si>
  <si>
    <t>Kompletní dýchací přístroj - 6 ks, Náhradní maska -3 ks, Náhradní tlaková lahev - 3 ks, Potah na tlakovou lahev - 6 ks</t>
  </si>
  <si>
    <t>1010595</t>
  </si>
  <si>
    <t>211</t>
  </si>
  <si>
    <t>00263036</t>
  </si>
  <si>
    <t>Palackého 280</t>
  </si>
  <si>
    <t>46365</t>
  </si>
  <si>
    <t>Nákup věcných prostředků požární ochrany</t>
  </si>
  <si>
    <t>Pořízení a opravy věcných prostředků požární ochrany mimo prostředků k provádění speciálních činností při zásazích v souvislosti s mimořádnými událostmi.</t>
  </si>
  <si>
    <t>zásahová hadice B75 - 3 ks, zásahová hadice C52 - 2 ks, Vyváděcí kukla  - 2 ks</t>
  </si>
  <si>
    <t>Zásahová hadice B75 - 3 ks, zásahová hadice C52 - 2 ks, Vyváděcí kukla  - 2 ks</t>
  </si>
  <si>
    <t>1010596</t>
  </si>
  <si>
    <t>213</t>
  </si>
  <si>
    <t>Rekonstrukce hasičské zbrojnice</t>
  </si>
  <si>
    <t>Výdaje spojené s opravami, úpravami a výstavbou objektů (hasičské zbrojnice, garáže) sloužících k zabezpečení činnosti jednotky sboru dobrovolných hasičů obce.</t>
  </si>
  <si>
    <t>Garážová vrata - 1 ks, Oprava střechy - 1 ks</t>
  </si>
  <si>
    <t>1010597</t>
  </si>
  <si>
    <t>212</t>
  </si>
  <si>
    <t>Město Nový Bor</t>
  </si>
  <si>
    <t>Nový Bor</t>
  </si>
  <si>
    <t>U3 Obnova, doplnění a oprava osobních ochranných prostředků požární ochrany</t>
  </si>
  <si>
    <t>Ochranné prostředky - přilby - 8 ks, zásahové boty - 8 ks, Zásahové oděvy - 8 ks</t>
  </si>
  <si>
    <t>1010598</t>
  </si>
  <si>
    <t>104</t>
  </si>
  <si>
    <t>00260771</t>
  </si>
  <si>
    <t>náměstí Míru 1</t>
  </si>
  <si>
    <t>47301</t>
  </si>
  <si>
    <t>Nákup tlakových láhví k VDP</t>
  </si>
  <si>
    <t>U6 Pořízení, oprava a údržba přetlakové dýchací techniky pro JPO s územní působností, opravy a revize dýchacích přístrojů, ochranné masky, náhradní tlakové láhve</t>
  </si>
  <si>
    <t>Tlakové láhve kompozit 6,9l/30 Mpa - 14 ks</t>
  </si>
  <si>
    <t>1010599</t>
  </si>
  <si>
    <t>119</t>
  </si>
  <si>
    <t>Pořízení,  obnova a oprava věcných prostředků požární ochrany</t>
  </si>
  <si>
    <t>U7a) Oprava věcných prostředků požární ochrany</t>
  </si>
  <si>
    <t>Oprava a revize vyprošťovacího zařízení - 1 ks</t>
  </si>
  <si>
    <t>1010600</t>
  </si>
  <si>
    <t>109</t>
  </si>
  <si>
    <t>Obec Olešnice</t>
  </si>
  <si>
    <t>Olešnice</t>
  </si>
  <si>
    <t>Přívěsný vozík pro hasiče</t>
  </si>
  <si>
    <t>přívěsný vozík PV UNI 4 - 1 ks</t>
  </si>
  <si>
    <t>Přívěsný vozík PV UNI 4 - 1 ks</t>
  </si>
  <si>
    <t>1010601</t>
  </si>
  <si>
    <t>181</t>
  </si>
  <si>
    <t>00275964</t>
  </si>
  <si>
    <t>Olešnice 63</t>
  </si>
  <si>
    <t>Město Osečná</t>
  </si>
  <si>
    <t>Osečná</t>
  </si>
  <si>
    <t>Oprava autožebříku IVECO MAGIRUS DEUTZ 170 D</t>
  </si>
  <si>
    <t>U7) Pořízení, obnova, oprava a výstavba: b) Opravy cisternových automobilových stříkaček s rokem výroby 1985 a mladším nebo výškové techniky bez omezení roku výroby.</t>
  </si>
  <si>
    <t>Oprava bezpečnostních prvků autožebříku - 1 kpl</t>
  </si>
  <si>
    <t>1010602</t>
  </si>
  <si>
    <t>195</t>
  </si>
  <si>
    <t>00263061</t>
  </si>
  <si>
    <t>Svatovítské náměstí 105</t>
  </si>
  <si>
    <t>Obec Pěnčín</t>
  </si>
  <si>
    <t>Pěnčín</t>
  </si>
  <si>
    <t>Zásahový oblek - komplet - 4 ks, Osobní svítilna - 2 ks, Zásahové boty - 3 ks, Zásahové rukavice - 4 ks, Zásahová přilba - 3 ks</t>
  </si>
  <si>
    <t>1010603</t>
  </si>
  <si>
    <t>160</t>
  </si>
  <si>
    <t>00262501</t>
  </si>
  <si>
    <t>Pěnčín 45</t>
  </si>
  <si>
    <t>46821</t>
  </si>
  <si>
    <t>U7) Pořízení a opravy věcných prostředků požární ochrany</t>
  </si>
  <si>
    <t>Motorová pila - 1 ks, Kanálová rychloucpávka - 1 ks, požární hadice 52x20 m bez koncovek - 6 ks</t>
  </si>
  <si>
    <t>1010604</t>
  </si>
  <si>
    <t>162</t>
  </si>
  <si>
    <t>Obec Pertoltice</t>
  </si>
  <si>
    <t>Pertoltice</t>
  </si>
  <si>
    <t>U3 - obnova, doplnění osobních ochranných prostředků</t>
  </si>
  <si>
    <t>ochranný prostředek - 10 ks</t>
  </si>
  <si>
    <t>Ochranný prostředek - 10 ks</t>
  </si>
  <si>
    <t>1010605</t>
  </si>
  <si>
    <t>59</t>
  </si>
  <si>
    <t>00671959</t>
  </si>
  <si>
    <t>Dolní Pertoltice 59</t>
  </si>
  <si>
    <t>Obec Poniklá</t>
  </si>
  <si>
    <t>Poniklá</t>
  </si>
  <si>
    <t>Obnova dýchací techniky</t>
  </si>
  <si>
    <t>Pořízení, oprava a údržba přetlakové dýchací techniky pro JPO s územní působností, opravy a revize dýchacích přístrojů, ochranné masky, náhradní tlakové láhve</t>
  </si>
  <si>
    <t>Set dýchací přístroj - 2 ks, Náhradní tlaková láhev - 2 ks, Obal na tlakovou láhev - 4 ks, Náhradní zorník k masce - 4 ks</t>
  </si>
  <si>
    <t>1010606</t>
  </si>
  <si>
    <t>141</t>
  </si>
  <si>
    <t>00276006</t>
  </si>
  <si>
    <t>Poniklá 65</t>
  </si>
  <si>
    <t>51242</t>
  </si>
  <si>
    <t>Obnova materiálu</t>
  </si>
  <si>
    <t>Pořízení a opravy věcných prostředků požární ochrany mimo prostředků k provádění speciálních činností při zásazích v souvislosti s mimořádnými událostmi pro jednotky sborů dobrovolných hasičů obcí.</t>
  </si>
  <si>
    <t>Žebřík - 1 ks, Ruční radiostanice - 2 ks</t>
  </si>
  <si>
    <t>1010607</t>
  </si>
  <si>
    <t>142</t>
  </si>
  <si>
    <t>Obec Příkrý</t>
  </si>
  <si>
    <t>Příkrý</t>
  </si>
  <si>
    <t>Výstavba garáže pro výjezdní vozidlo s přívěsem</t>
  </si>
  <si>
    <t>garáž - 42 m2</t>
  </si>
  <si>
    <t>Garáž - 42 m2</t>
  </si>
  <si>
    <t>1010608</t>
  </si>
  <si>
    <t>56</t>
  </si>
  <si>
    <t>00276022</t>
  </si>
  <si>
    <t>Příkrý 70</t>
  </si>
  <si>
    <t>Obec Příšovice</t>
  </si>
  <si>
    <t>Příšovice</t>
  </si>
  <si>
    <t>Přestavba přívěsného vozíku pro zapojení za OA a nákup kompresoru včetně rozvodů vzduchu k zajištění jeho funkčnosti v hasičské zbrojnici čp. 208</t>
  </si>
  <si>
    <t>Pořízení a opravy věcných prostředků požární ochrany mimo prostředků k provádění speciálních činností při zásazích v souvislosti s mimořádnými událostmi pro jednotky sborů dobrovolných hasičů obcí</t>
  </si>
  <si>
    <t>kompresor - 1 ks, rozvody vzduchu - 25 m, přestavba přívěsného vozíku - 1 ks</t>
  </si>
  <si>
    <t>Kompresor - 1 ks, rozvody vzduchu - 25 m, přestavba přívěsného vozíku - 1 ks</t>
  </si>
  <si>
    <t>1010609</t>
  </si>
  <si>
    <t>46</t>
  </si>
  <si>
    <t>10.03.2017</t>
  </si>
  <si>
    <t>00263125</t>
  </si>
  <si>
    <t>Příšovice 60</t>
  </si>
  <si>
    <t>46346</t>
  </si>
  <si>
    <t>Obec Radimovice</t>
  </si>
  <si>
    <t>Radimovice</t>
  </si>
  <si>
    <t>Doplnění osobních prostředků výjezdové jednotky Radimovice</t>
  </si>
  <si>
    <t>rukavice - 10 ks, osobní svítilna - 2 ks, polohovací pásy - 2 ks, kukly - 10 ks</t>
  </si>
  <si>
    <t>Rukavice - 10 ks, osobní svítilna - 2 ks, polohovací pásy - 2 ks, kukly - 10 ks</t>
  </si>
  <si>
    <t>1010610</t>
  </si>
  <si>
    <t>171</t>
  </si>
  <si>
    <t>00671932</t>
  </si>
  <si>
    <t>Radimovice 47</t>
  </si>
  <si>
    <t>46344</t>
  </si>
  <si>
    <t>Obec Rádlo</t>
  </si>
  <si>
    <t>Rádlo</t>
  </si>
  <si>
    <t>Vybavení jednotky prostředky v rámci předurčenosti na zajištění ochrany obyvatelstva</t>
  </si>
  <si>
    <t>Elektrocentrála - 1 ks, Osvětlovací stojan - 2 ks, Kufřík s nástroji - 1 ks, „Brněnský“ kufřík - 1 ks, Stavební kolečko - 1 ks, Hrábě - 2 ks, Motykosekera - 1 ks, Krumpáč - 2 ks, Lopata srdcovka - 4 ks, Vozík s plachtou - 1 ks</t>
  </si>
  <si>
    <t>1010611</t>
  </si>
  <si>
    <t>230</t>
  </si>
  <si>
    <t>00262544</t>
  </si>
  <si>
    <t>Rádlo 252</t>
  </si>
  <si>
    <t>46803</t>
  </si>
  <si>
    <t>Doplnění věcných prostředků výjezdové jednotky obce Rádlo</t>
  </si>
  <si>
    <t>žebřík - 1 ks, kulový uzávěr - 1 ks, lano - 2 ks, sorbent - 3 ks, motorová pila - 1 ks, hadice - 10 ks</t>
  </si>
  <si>
    <t>Žebřík - 1 ks, kulový uzávěr - 1 ks, lano - 2 ks, sorbent - 3 ks, motorová pila - 1 ks, hadice - 10 ks</t>
  </si>
  <si>
    <t>1010612</t>
  </si>
  <si>
    <t>229</t>
  </si>
  <si>
    <t>Město Raspenava</t>
  </si>
  <si>
    <t>Raspenava</t>
  </si>
  <si>
    <t>Technické zhodnocení rekonstrukcí CAS 32 – T815</t>
  </si>
  <si>
    <t>Technické zhodnocení rekonstrukcí cisternové automobilové stříkačky CAS 32 – T815 na provedení speciální redukované pro šest osob se státní dotací</t>
  </si>
  <si>
    <t>rekonstrukce CAS - 1 ks</t>
  </si>
  <si>
    <t>Rekonstrukce CAS - 1 ks</t>
  </si>
  <si>
    <t>1010613</t>
  </si>
  <si>
    <t>177</t>
  </si>
  <si>
    <t>město Raspenava</t>
  </si>
  <si>
    <t>00263141</t>
  </si>
  <si>
    <t>Fučíkova 421</t>
  </si>
  <si>
    <t>RASPENAVA</t>
  </si>
  <si>
    <t>46361</t>
  </si>
  <si>
    <t>Obnova, doplnění a oprava osobních ochranných prostředků</t>
  </si>
  <si>
    <t>vícevrstvé zásahové obleky - 2 ks, osobní svítilny - 4 ks, kukly - 2 ks, přilba - 1 ks, zásahové boty - 2 ks</t>
  </si>
  <si>
    <t>Vícevrstvé zásahové obleky - 2 ks, osobní svítilny - 4 ks, kukly - 2 ks, přilba - 1 ks, zásahové boty - 2 ks</t>
  </si>
  <si>
    <t>1010614</t>
  </si>
  <si>
    <t>178</t>
  </si>
  <si>
    <t>Obnova prostředků pro speciální činnosti - předurčenost</t>
  </si>
  <si>
    <t>Obnova věcných prostředků požární ochrany k provádění speciálních činností při zásazích v souvislosti s mimořádnými událostmi pro jednotky sborů dobrovolných hasičů obcí, které jsou výslovně uvedeny - předurčenosti</t>
  </si>
  <si>
    <t>Motorová pila řetězová s příslušenstvím - 1 ks, páteřová deska s příslušenstvím - 1 ks, nádoba na úkapy - 1 ks, výstražné světlo 16LED sada k označení místa zásahu -1 sada, Motorová pila kotoučová s příslušenstvím - 1 ks</t>
  </si>
  <si>
    <t>1010615</t>
  </si>
  <si>
    <t>179</t>
  </si>
  <si>
    <t>Město Rokytnice nad Jizerou</t>
  </si>
  <si>
    <t>Rokytnice nad Jizerou</t>
  </si>
  <si>
    <t>Zásahový třívrstvý oblek včetně bot, rukavic, přilby, svítilny a kukly - 3 kpl</t>
  </si>
  <si>
    <t>1010616</t>
  </si>
  <si>
    <t>99</t>
  </si>
  <si>
    <t>00276057</t>
  </si>
  <si>
    <t>Horní Rokytnice 197</t>
  </si>
  <si>
    <t>Rokytnice nad Jizerou 1</t>
  </si>
  <si>
    <t>51244</t>
  </si>
  <si>
    <t>Pořízení protichemických plynotěsných obleků</t>
  </si>
  <si>
    <t>Protichemický plynotěsný oblek - 4 ks</t>
  </si>
  <si>
    <t>1010617</t>
  </si>
  <si>
    <t>102</t>
  </si>
  <si>
    <t>Oprava CAS 32 Tatra 148</t>
  </si>
  <si>
    <t>Oprava CAS 32 Tatra 148 (roky výroby 1980)</t>
  </si>
  <si>
    <t>Oprava motoru CAS - 1 ks, Nové pneumatiky na CAS - 10 ks</t>
  </si>
  <si>
    <t>1010618</t>
  </si>
  <si>
    <t>103</t>
  </si>
  <si>
    <t>Obec Roztoky u Jilemnice</t>
  </si>
  <si>
    <t>Roztoky u Jilemnice</t>
  </si>
  <si>
    <t>Výměna celoobličejových masek</t>
  </si>
  <si>
    <t>Celoobličejová maska MSA AURER - 4 ks</t>
  </si>
  <si>
    <t>1010619</t>
  </si>
  <si>
    <t>108</t>
  </si>
  <si>
    <t>00276081</t>
  </si>
  <si>
    <t>Roztoky u Jilemnice 240</t>
  </si>
  <si>
    <t>51231</t>
  </si>
  <si>
    <t>Město Rychnov u Jablonce nad Nisou</t>
  </si>
  <si>
    <t>Rychnov u Jablonce nad Nisou</t>
  </si>
  <si>
    <t>Doplnění chybějící přetlakové  dýchací techniky podle vyhl. č. 247/2001 Sb.</t>
  </si>
  <si>
    <t>Pořízení, oprava a údržba přetlakové dýchací techniky</t>
  </si>
  <si>
    <t xml:space="preserve"> přetlakový dýchací přístroj - 2 kpl, náhradní tlaková láhev - 3 ks</t>
  </si>
  <si>
    <t>Přetlakový dýchací přístroj - 2 kpl, náhradní tlaková láhev - 3 ks</t>
  </si>
  <si>
    <t>1010620</t>
  </si>
  <si>
    <t>31</t>
  </si>
  <si>
    <t>00262552</t>
  </si>
  <si>
    <t>Husova 490</t>
  </si>
  <si>
    <t>Obec Rynoltice</t>
  </si>
  <si>
    <t>Rynoltice</t>
  </si>
  <si>
    <t>Doplnění osobních ochranných prostředků požární ochrany - přilby</t>
  </si>
  <si>
    <t>zásahové přilby - 4 ks</t>
  </si>
  <si>
    <t>Zásahové přilby - 4 ks</t>
  </si>
  <si>
    <t>1010621</t>
  </si>
  <si>
    <t>29</t>
  </si>
  <si>
    <t>00263168</t>
  </si>
  <si>
    <t>Rynoltice 199</t>
  </si>
  <si>
    <t>Pořízení přetlakové dýchací techniky</t>
  </si>
  <si>
    <t>Pořízení, oprava a údržba přetlakové dýchací techniky pro JPO s územní působností</t>
  </si>
  <si>
    <t>dýchací přístroj set - 4 ks, brašna na masku - 4 ks, tlaková ocelová láhev - 4 ks</t>
  </si>
  <si>
    <t>Dýchací přístroj set - 4 ks, brašna na masku - 4 ks, tlaková ocelová láhev - 4 ks</t>
  </si>
  <si>
    <t>1010622</t>
  </si>
  <si>
    <t>28</t>
  </si>
  <si>
    <t>Pořízení přenosné motorové stříkačky</t>
  </si>
  <si>
    <t>přenosná motorová stříkačka - 1 ks</t>
  </si>
  <si>
    <t>Přenosná motorová stříkačka - 1 ks</t>
  </si>
  <si>
    <t>1010623</t>
  </si>
  <si>
    <t>30</t>
  </si>
  <si>
    <t>Město Semily</t>
  </si>
  <si>
    <t>Semily</t>
  </si>
  <si>
    <t>zásahová obuv - 3 páry, zásahové rukavice - 3 páry</t>
  </si>
  <si>
    <t>Zásahová obuv - 3 páry, zásahové rukavice - 3 páry</t>
  </si>
  <si>
    <t>1010624</t>
  </si>
  <si>
    <t>143</t>
  </si>
  <si>
    <t>00276111</t>
  </si>
  <si>
    <t>Husova 82</t>
  </si>
  <si>
    <t>Pořízení hadic a příměšovače</t>
  </si>
  <si>
    <t>U7c) Pořízení, obnova a oprava věcných prostředků požární ochrany</t>
  </si>
  <si>
    <t>hadice B - 4 ks, přiměšovač - 1 ks</t>
  </si>
  <si>
    <t>Hadice B - 4 ks, přiměšovač - 1 ks</t>
  </si>
  <si>
    <t>1010625</t>
  </si>
  <si>
    <t>144</t>
  </si>
  <si>
    <t>Oprava střechy na hasičské zbrojnici</t>
  </si>
  <si>
    <t>Výdaje spojené s opravami, úpravami a výstavbou objektů (hasičské zbrojnice, garáže) sloužících k zabezpečení činnosti jednotky sboru dobrovolných hasičů obce</t>
  </si>
  <si>
    <t>oprava střechy - 320 m2</t>
  </si>
  <si>
    <t>Oprava střechy - 320 m2</t>
  </si>
  <si>
    <t>1010626</t>
  </si>
  <si>
    <t>145</t>
  </si>
  <si>
    <t>Obec Skalice u České Lípy</t>
  </si>
  <si>
    <t>Skalice u České Lípy</t>
  </si>
  <si>
    <t>zásahový komplet - 3 kpl, zásahové rukavice - 2 páry, svítilna na přilbu - 4 ks, kukla bavlněná - 4 ks, vesta velitel jednotky - 1 ks, výstražná vesta - 4 ks, zásahová přilba - 3 ks, zásahová obuv - 3 páry</t>
  </si>
  <si>
    <t>Zásahový komplet - 3 kpl, zásahové rukavice - 2 páry, svítilna na přilbu - 4 ks, kukla bavlněná - 4 ks, vesta velitel jednotky - 1 ks, výstražná vesta - 4 ks, zásahová přilba - 3 ks, zásahová obuv - 3 páry</t>
  </si>
  <si>
    <t>1010627</t>
  </si>
  <si>
    <t>19</t>
  </si>
  <si>
    <t>00673455</t>
  </si>
  <si>
    <t>Skalice 377</t>
  </si>
  <si>
    <t>47117</t>
  </si>
  <si>
    <t>Revize dýchacích přístrojů a tlakových lahví</t>
  </si>
  <si>
    <t>Oprava a údržba přetlakové dýchací techniky pro JPO s územní působností</t>
  </si>
  <si>
    <t>Revize tělesa dýchacího přístroje - 4 ks, Plnění a sušení tlakových lahví - 4 ks, Revize tlakových nádob - 4 ks, Revize plicní automatiky - 4 ks</t>
  </si>
  <si>
    <t>1010628</t>
  </si>
  <si>
    <t>18</t>
  </si>
  <si>
    <t>Oprava vnějších částí hasičské zbrojnice</t>
  </si>
  <si>
    <t>Výdaje spojené s opravami objektu sloužících k zabezpečení činnosti jednotky sboru dobrovolných hasičů obce</t>
  </si>
  <si>
    <t>nátěr střechy - 170 m2, vstupní dveře - 1 ks, led reflektor - 3 ks</t>
  </si>
  <si>
    <t>Nátěr střechy - 170 m2, vstupní dveře - 1 ks, led reflektor - 3 ks</t>
  </si>
  <si>
    <t>1010629</t>
  </si>
  <si>
    <t>20</t>
  </si>
  <si>
    <t>Obec Slaná</t>
  </si>
  <si>
    <t>Slaná</t>
  </si>
  <si>
    <t>U3 - Obnova, doplnění a oprava osobních ochranných prostředků PO</t>
  </si>
  <si>
    <t xml:space="preserve">Polohovací pás s přídavným popruhem - 8 ks,  Zásahový oblek komplet - 1 ks,  Přilba Kalisz + čirý štít - 1 ks,  Svítilna  LED pro přilbu - 1 ks,  Držák svítilny pro přilbu - 1 ks,  Svítilna Survivor Atex Li-Ion - standard - 4 ks,  Kukla otvor obličej (NOMEX- ZAHAS) - 8 ks </t>
  </si>
  <si>
    <t xml:space="preserve">Polohovací pás s přídavným popruhem - 8 ks, Zásahový oblek komplet - 1 ks, Přilba Kalisz + čirý štít - 1 ks,  Svítilna  LED pro přilbu - 1 ks, Držák svítilny pro přilbu - 1 ks, Svítilna Survivor Atex Li-Ion - standard - 4 ks,  Kukla otvor obličej (NOMEX- ZAHAS) - 8 ks </t>
  </si>
  <si>
    <t>1010630</t>
  </si>
  <si>
    <t>14</t>
  </si>
  <si>
    <t>00276138</t>
  </si>
  <si>
    <t>Slaná 94</t>
  </si>
  <si>
    <t>51201</t>
  </si>
  <si>
    <t>Nákup věcných prostředků PO</t>
  </si>
  <si>
    <t>U7/C - Pořízení a opravy věcných prostředků PO</t>
  </si>
  <si>
    <t xml:space="preserve"> Savice 1,6m s konc. - 4 ks, Sekera hasičská 2318 - 8 ks, Pouzdro - závěsník na sekeru - 8 ks, Proudnice kombinovaná Tajfun - Profi C - 2 ks, Hadice požární ZÁSAH C52 - se spojkou (20m) - 4 ks, Požární hadice PH - ZÁSAH B75 - s Al spojkou (20m) - 2 ks, Radiostanice - komplet s bateriemi - 2 ks, Auto-nabíječ pro radiostanici - 2 ks, EMC-12 náhlavní souprava - 2 ks</t>
  </si>
  <si>
    <t>Savice 1,6m s konc. - 4 ks, Sekera hasičská 2318 - 8 ks, Pouzdro - závěsník na sekeru - 8 ks, Proudnice kombinovaná Tajfun - Profi C - 2 ks, Hadice požární ZÁSAH C52 - se spojkou (20m) - 4 ks, Požární hadice PH - ZÁSAH B75 - s Al spojkou (20m) - 2 ks, Radiostanice - komplet s bateriemi - 2 ks, Auto-nabíječ pro radiostanici - 2 ks, EMC-12 náhlavní souprava - 2 ks</t>
  </si>
  <si>
    <t>1010631</t>
  </si>
  <si>
    <t>45</t>
  </si>
  <si>
    <t>Město Smržovka</t>
  </si>
  <si>
    <t>Smržovka</t>
  </si>
  <si>
    <t>U7 c) Pořízení a opravy věcných prostředků požární ochrany</t>
  </si>
  <si>
    <t>lano 30m statické - 2 ks, zastavovací terč - 4 ks, kyslíkový recuscitační přístroj - 1 ks, přetlakový ventil - 1 ks, motorová pila - 1 ks, ventilátor - 1 ks, pěnidlo2-6% 25l - 2 bal, obal na tlakové lahve - 2 ks, set 6ks power flash kufr - 1 set</t>
  </si>
  <si>
    <t>Lano 30m statické - 2 ks, zastavovací terč - 4 ks, kyslíkový resuscitační přístroj - 1 ks, přetlakový ventil - 1 ks, motorová pila - 1 ks, ventilátor - 1 ks, pěnidlo2-6% 25l - 2 bal, obal na tlakové lahve - 2 ks, set 6ks power flash kufr - 1 set</t>
  </si>
  <si>
    <t>1010632</t>
  </si>
  <si>
    <t>23</t>
  </si>
  <si>
    <t>00262579</t>
  </si>
  <si>
    <t>náměstí T. G. Masaryka 600</t>
  </si>
  <si>
    <t>46851</t>
  </si>
  <si>
    <t>Oprava hasičského vozidla GAZ</t>
  </si>
  <si>
    <t>U7 e) Oprava dopravního automobilu bez omezení roku výroby</t>
  </si>
  <si>
    <t>oprava hasičského vozidla GAZ - 1 ks</t>
  </si>
  <si>
    <t>Oprava hasičského vozidla GAZ - 1 ks</t>
  </si>
  <si>
    <t>1010633</t>
  </si>
  <si>
    <t>22</t>
  </si>
  <si>
    <t>Obec Stráž nad Nisou</t>
  </si>
  <si>
    <t>Stráž nad Nisou</t>
  </si>
  <si>
    <t>Nákup radiostanic</t>
  </si>
  <si>
    <t>U7c)  Pořízení a opravy věcných prostředků</t>
  </si>
  <si>
    <t>Radiostanice - 2 ks</t>
  </si>
  <si>
    <t>1010634</t>
  </si>
  <si>
    <t>101</t>
  </si>
  <si>
    <t>00671916</t>
  </si>
  <si>
    <t>Schwarzova 262</t>
  </si>
  <si>
    <t>46303</t>
  </si>
  <si>
    <t>Město Stráž pod Ralskem</t>
  </si>
  <si>
    <t>Stráž pod Ralskem</t>
  </si>
  <si>
    <t xml:space="preserve">zásahové boty - 6 ks, baterka - 7 ks, opasek - 10 ks, kukla - 10 ks, rukavice - 10 ks </t>
  </si>
  <si>
    <t xml:space="preserve">Zásahové boty - 6 ks, baterka - 7 ks, opasek - 10 ks, kukla - 10 ks, rukavice - 10 ks </t>
  </si>
  <si>
    <t>1010635</t>
  </si>
  <si>
    <t>94</t>
  </si>
  <si>
    <t>00260967</t>
  </si>
  <si>
    <t>Revoluční 164</t>
  </si>
  <si>
    <t>47127</t>
  </si>
  <si>
    <t>Pořízení technických prostředků v souvislosti s živelnými  pohromami (voda)</t>
  </si>
  <si>
    <t>Pořízení technických prostředků jednotky předurčené pro zásahy v souvislosti s následky živelních pohrom způsobených vodou</t>
  </si>
  <si>
    <t>pádla - 6 ks, kalové čerpadlo - 1 ks, záchranné vesty - 6 ks, lehké přilby - 6 ks</t>
  </si>
  <si>
    <t>Pádla - 6 ks, kalové čerpadlo - 1 ks, záchranné vesty - 6 ks, lehké přilby - 6 ks</t>
  </si>
  <si>
    <t>1010636</t>
  </si>
  <si>
    <t>96</t>
  </si>
  <si>
    <t>oprava výškové techniky</t>
  </si>
  <si>
    <t>oprava výškové techniky - 1 ks</t>
  </si>
  <si>
    <t>Oprava výškové techniky - 1 ks</t>
  </si>
  <si>
    <t>1010637</t>
  </si>
  <si>
    <t>95</t>
  </si>
  <si>
    <t>Nákup pneumatik na vozidlo Tatra</t>
  </si>
  <si>
    <t>pneumatika - 6 ks</t>
  </si>
  <si>
    <t>Pneumatika - 6 ks</t>
  </si>
  <si>
    <t>1010638</t>
  </si>
  <si>
    <t>93</t>
  </si>
  <si>
    <t>Obec Stružnice</t>
  </si>
  <si>
    <t>Stružnice</t>
  </si>
  <si>
    <t>Pořízení radiostanice a svítilen JSDH Jezvé</t>
  </si>
  <si>
    <t>radiostanice vozidlová digitální - 1 ks, svítilna ruční nabíjecí - 4 ks, svítilna pro přilbu - 4 ks, držák svítilny pro přilbu - 4 ks</t>
  </si>
  <si>
    <t>Radiostanice vozidlová digitální - 1 ks, svítilna ruční nabíjecí - 4 ks, svítilna pro přilbu - 4 ks, držák svítilny pro přilbu - 4 ks</t>
  </si>
  <si>
    <t>1010639</t>
  </si>
  <si>
    <t>148</t>
  </si>
  <si>
    <t>00260975</t>
  </si>
  <si>
    <t>Stružnice 188</t>
  </si>
  <si>
    <t>Pořízení hliníkového člunu, příslušenství a výstroje JSDH Jezvé</t>
  </si>
  <si>
    <t>hliníkový člun - 1 ks, pádlo - 4 ks, přívěs na lodě a čluny - 1 ks, vesta plovací - 2 ks, suchý oblek - 3 ks, kukla neoprénová - 3 ks, zakrývací plachta na lodě a čluny - 1 ks, zakrývací plachta na motor - 1 ks</t>
  </si>
  <si>
    <t>Hliníkový člun - 1 ks, pádlo - 4 ks, přívěs na lodě a čluny - 1 ks, vesta plovací - 2 ks, suchý oblek - 3 ks, kukla neoprenová - 3 ks, zakrývací plachta na lodě a čluny - 1 ks, zakrývací plachta na motor - 1 ks</t>
  </si>
  <si>
    <t>1010640</t>
  </si>
  <si>
    <t>147</t>
  </si>
  <si>
    <t>Obec Studenec</t>
  </si>
  <si>
    <t>Studenec</t>
  </si>
  <si>
    <t>Obec Studenec-Rekonstrukce CAS 32-T815</t>
  </si>
  <si>
    <t>U2) Technické zhodnocení rekonstrukcí cisternové automobilové stříkačky CAS 32-T815 na provedení speciální redukované pro šest osob se státní dotací</t>
  </si>
  <si>
    <t>rekonstrukce CAS 32-T815 - 1 ks</t>
  </si>
  <si>
    <t>Rekonstrukce CAS 32-T815 - 1 ks</t>
  </si>
  <si>
    <t>1010641</t>
  </si>
  <si>
    <t>53</t>
  </si>
  <si>
    <t>00276162</t>
  </si>
  <si>
    <t>není 364</t>
  </si>
  <si>
    <t>51233</t>
  </si>
  <si>
    <t>Nákup a revize přetlakové dýchací techniky</t>
  </si>
  <si>
    <t>U6) Pořízení, oprava a údržba přetlakové dýchací techniky.</t>
  </si>
  <si>
    <t>uchycení kandahar pro obličejovou masku MSA AUER - 4 ks, revize přetlakové dýchací techniky - 1 ks, ventil VTI M18x1,5 EFV TUV, 300 bar - 3 ks, vzduchová tlaková odlehčená ocelová láhev 6l/300 bar - 3 ks</t>
  </si>
  <si>
    <t>Uchycení kandahar pro obličejovou masku MSA AUER - 4 ks, revize přetlakové dýchací techniky - 1 ks, ventil VTI M18x1,5 EFV TUV, 300 bar - 3 ks, vzduchová tlaková odlehčená ocelová láhev 6l/300 bar - 3 ks</t>
  </si>
  <si>
    <t>1010642</t>
  </si>
  <si>
    <t>60</t>
  </si>
  <si>
    <t>Obec Světlá pod Ještědem</t>
  </si>
  <si>
    <t>Světlá pod Ještědem</t>
  </si>
  <si>
    <t>Nákup ochranných prostředků PO pro JPO III.</t>
  </si>
  <si>
    <t>Komplet zásahový - 2 ks, Rukavice zásahové - 1 ks, Přilba Gallet se zátylníkem - 1 ks, Zásahová obuv - 2 ks, Kukla Nomex Deva - 7 ks, Svítilna led - 2 ks, Držák svítilny pro přilbu Gallet - 2 ks</t>
  </si>
  <si>
    <t>1010643</t>
  </si>
  <si>
    <t>153</t>
  </si>
  <si>
    <t>00263192</t>
  </si>
  <si>
    <t>Světlá pod Ještědem 48</t>
  </si>
  <si>
    <t>Nákup ochranných prostředků PO pro JPO V.</t>
  </si>
  <si>
    <t>U7c) Pořízení a opravy věcných prostředků požární ochrany mimo prostředků k provádění speciálních činností při zásazích v souvislosti s mimořádnými událostmi pro jednotky sborů dobrovolných hasičů obcí.</t>
  </si>
  <si>
    <t>Hadice C52 PH 20m se spojkami - 6 ks, Hadice B75 PH 20m se spojkami - 10 ks, Hadice B75 PH 5m se spojkami - 2 ks, Lékárnička III brašna vybavená pro hasiče - 1 ks, Trhací hák – hliníková rukojeť - 1 ks, Brašna na masku dýchacího přístroje - 4 ks</t>
  </si>
  <si>
    <t>1010644</t>
  </si>
  <si>
    <t>161</t>
  </si>
  <si>
    <t>Obec Svojkov</t>
  </si>
  <si>
    <t>Svojkov</t>
  </si>
  <si>
    <t>Pořízení základního vybavení JSDHO pro zásahy související předurčeností ochrany obyvatelstva</t>
  </si>
  <si>
    <t>nástroje – 24 ks, pytle na odpad – 5 rolí, megafon – 1 ks, tekuté mýdlo desinfekční – 1 ks, polypropylenový motouz – 1 cívka, vytyčovací páska – 1 cívka, kufr na nástroje – 1 ks, plachta s oky – 3 ks, ruční nářadí – 10 ks, ochranné prostředky – 10 ks, odlišovací vesta- 6 ks, set lavice se stolem – 1 sada, spací pytel – 6 ks, karimatka samonafukovací – 6 ks, přívěs – 1 ks, přenosná svítilna nabíjecí – 3 ks</t>
  </si>
  <si>
    <t>Nástroje – 24 ks, pytle na odpad – 5 rolí, megafon – 1 ks, tekuté mýdlo desinfekční – 1 ks, polypropylenový motouz – 1 cívka, vytyčovací páska – 1 cívka, kufr na nástroje – 1 ks, plachta s oky – 3 ks, ruční nářadí – 10 ks, ochranné prostředky – 10 ks, odlišovací vesta- 6 ks, set lavice se stolem – 1 sada, spací pytel – 6 ks, karimatka samonafukovací – 6 ks, přívěs – 1 ks, přenosná svítilna nabíjecí – 3 ks</t>
  </si>
  <si>
    <t>1010645</t>
  </si>
  <si>
    <t>126</t>
  </si>
  <si>
    <t>obec Svojkov</t>
  </si>
  <si>
    <t>00831689</t>
  </si>
  <si>
    <t>Svojkov 12</t>
  </si>
  <si>
    <t>47153</t>
  </si>
  <si>
    <t>Oprava a úprava CAS 25 Š706</t>
  </si>
  <si>
    <t>U7e) Oprava cisternové automobilové stříkačky s rokem výroby  1984 a starším</t>
  </si>
  <si>
    <t>barva základní - 10 l, papír brusný - 50 ks, páska maskovací - 10 ks, technický benzín - 10 l, ředidlo - 10 l, barva ral 9003 s tužidlem - 5 l, barva ral 3000 s tužidlem - 12,5 l, stříkací tmel - 10 kg, tlumex - 20 kg, tmel - 10 kg</t>
  </si>
  <si>
    <t>Barva základní - 10 l, papír brusný - 50 ks, páska maskovací - 10 ks, technický benzín - 10 l, ředidlo - 10 l, barva ral 9003 s tužidlem - 5 l, barva ral 3000 s tužidlem - 12,5 l, stříkací tmel - 10 kg, tlumex - 20 kg, tmel - 10 kg</t>
  </si>
  <si>
    <t>1010646</t>
  </si>
  <si>
    <t>127</t>
  </si>
  <si>
    <t>Obec Šimonovice</t>
  </si>
  <si>
    <t>Šimonovice</t>
  </si>
  <si>
    <t>Doplnění osobních ochranných prostředků pro členy jednotky požární  ochrany obce Šimonovice</t>
  </si>
  <si>
    <r>
      <rPr>
        <sz val="8"/>
        <color rgb="FFFF0000"/>
        <rFont val="Times New Roman"/>
        <family val="1"/>
        <charset val="238"/>
      </rPr>
      <t>ochranný oděv PS II - 12 ks,</t>
    </r>
    <r>
      <rPr>
        <sz val="8"/>
        <rFont val="Times New Roman"/>
        <family val="1"/>
        <charset val="238"/>
      </rPr>
      <t xml:space="preserve"> zásahové rukavice - 8 ks, </t>
    </r>
    <r>
      <rPr>
        <sz val="8"/>
        <color rgb="FFFF0000"/>
        <rFont val="Times New Roman"/>
        <family val="1"/>
        <charset val="238"/>
      </rPr>
      <t xml:space="preserve">ochranný oděv protiprořezový - 2 ks, bunda reflexní nepromokavá - 6 ks, </t>
    </r>
    <r>
      <rPr>
        <sz val="8"/>
        <rFont val="Times New Roman"/>
        <family val="1"/>
        <charset val="238"/>
      </rPr>
      <t>ochranná přilba - 3 ks, technické rukavice záchranářské - 12 ks</t>
    </r>
  </si>
  <si>
    <t>Zásahové rukavice - 8 ks, ochranná přilba - 3 ks, technické rukavice záchranářské - 12 ks</t>
  </si>
  <si>
    <t>Sníženy celkové výdaje o náklady na nezpůlsobilé výdaje - pracovní stejnokroje PS II - 12 ks, ochranný oděv protiprořezový - 2 ks, bunda reflexní nepromokavá - 6 ks a adekvátně upravena požadovaná výše dotace k zachování procentního podílu</t>
  </si>
  <si>
    <t>1010647</t>
  </si>
  <si>
    <t>172</t>
  </si>
  <si>
    <t>00671886</t>
  </si>
  <si>
    <t>Minkovická ulice 70</t>
  </si>
  <si>
    <t>Město Tanvald</t>
  </si>
  <si>
    <t>Tanvald</t>
  </si>
  <si>
    <t>U 6) - Pořízení, oprava a údržba přetlakové dýchací techniky</t>
  </si>
  <si>
    <t>nákup dýchací techniky - 2 ks</t>
  </si>
  <si>
    <t>Nákup dýchací techniky - 2 ks</t>
  </si>
  <si>
    <t>1010648</t>
  </si>
  <si>
    <t>25</t>
  </si>
  <si>
    <t>00262587</t>
  </si>
  <si>
    <t>Palackého 359</t>
  </si>
  <si>
    <t>46841</t>
  </si>
  <si>
    <t>Úprava úložných prostor mobilní požární techniky</t>
  </si>
  <si>
    <t>vestavba úložných prostor</t>
  </si>
  <si>
    <t>Vestavba úložných prostor</t>
  </si>
  <si>
    <t>1010649</t>
  </si>
  <si>
    <t>26</t>
  </si>
  <si>
    <t>U7c) - Pořízení a opravy věcných prostředků požární ochrany</t>
  </si>
  <si>
    <t>Nákup VP - 15 ks</t>
  </si>
  <si>
    <t>1010650</t>
  </si>
  <si>
    <t>27</t>
  </si>
  <si>
    <t>Obec Troskovice</t>
  </si>
  <si>
    <t>Troskovice</t>
  </si>
  <si>
    <t>Nákup ochranných prostředků požární ochrany</t>
  </si>
  <si>
    <t>U3) Doplnění ochranných prostředků požární ochrany</t>
  </si>
  <si>
    <t>Nákup zásahových obleků, zásahových bot a přileb - 4 ks</t>
  </si>
  <si>
    <t>1010651</t>
  </si>
  <si>
    <t>232</t>
  </si>
  <si>
    <t>00276201</t>
  </si>
  <si>
    <t>Troskovice 6</t>
  </si>
  <si>
    <t>Město Turnov</t>
  </si>
  <si>
    <t>Turnov</t>
  </si>
  <si>
    <t>Pořízení  technických prostředků jednotky předurčené pro zásahy v souvislosti s následky živelných pohrom způsobených vodou.</t>
  </si>
  <si>
    <t>U5- Pořízení  technických prostředků jednotky předurčené pro zásahy v souvislosti s následky živelných pohrom způsobených vodou</t>
  </si>
  <si>
    <t>suché pracovní kalhoty prsní - broďačky - 4 ks, norná stěna 5m - 1 ks</t>
  </si>
  <si>
    <t>Suché pracovní kalhoty prsní - broďačky - 4 ks, norná stěna 5m - 1 ks</t>
  </si>
  <si>
    <t>1010652</t>
  </si>
  <si>
    <t>39</t>
  </si>
  <si>
    <t>00276227</t>
  </si>
  <si>
    <t>Antonína Dvořáka 335</t>
  </si>
  <si>
    <t>Pořízení přetlakové dýchací techniky pro JPO s územní působností.</t>
  </si>
  <si>
    <t>U6 - Pořízení přetlakové dýchací techniky pro JPO s územní působností</t>
  </si>
  <si>
    <t>přetlakový vzduchový dýchací přístroj s příslušenstvím - 4 ks</t>
  </si>
  <si>
    <t>Přetlakový vzduchový dýchací přístroj s příslušenstvím - 4 ks</t>
  </si>
  <si>
    <t>1010653</t>
  </si>
  <si>
    <t>38</t>
  </si>
  <si>
    <t>Obec Velenice</t>
  </si>
  <si>
    <t>Velenice</t>
  </si>
  <si>
    <t>Nákup ochranných prostředků členů JSDHO Velenice</t>
  </si>
  <si>
    <t>Nákup nových ochranných pracovních prostředků pro členy výjezdové jednotky.</t>
  </si>
  <si>
    <t>Zásahový komplet - 4 kpl, osobní svítilna - 8 ks, zásahové rukavice - 8 párů, přilba - 4 ks, zásohová obuv - 4 páry</t>
  </si>
  <si>
    <t>Zásahový komplet - 4 kpl, osobní svítilna - 8 ks, zásahové rukavice - 8 párů, přilba - 4 ks, zásahová obuv - 4 páry</t>
  </si>
  <si>
    <t>1010654</t>
  </si>
  <si>
    <t>122</t>
  </si>
  <si>
    <t>00673072</t>
  </si>
  <si>
    <t>Velenice 148</t>
  </si>
  <si>
    <t>Rekonstrukce elektroinstalace v budově hasičské zbrojnice Velenice</t>
  </si>
  <si>
    <t>U7f) Výdaje spojené s opravami, úpravami a výstavbou objektů (hasičské zbrojnice, garáže) sloužících k zabezpečení činnosti jednotky sboru dobrovolných hasičů obce - rekonstrukce elektro instalace včetně osvětlovací soustavy</t>
  </si>
  <si>
    <t>Kompletní rekonstrukce elektro instalace včetně osvětlovací soustavy dle prováděcí dokumentace - 1 ks</t>
  </si>
  <si>
    <t>1010655</t>
  </si>
  <si>
    <t>136</t>
  </si>
  <si>
    <t>Město Velké Hamry</t>
  </si>
  <si>
    <t>Velké Hamry</t>
  </si>
  <si>
    <t>Nákup osobních ochranných prostředků</t>
  </si>
  <si>
    <t>Nákup 6ks zásahových kompletů  a 6 párů zásahové obuvi - Účel podpory U3</t>
  </si>
  <si>
    <t>koplet zásahový DEVA Patriot - 6 ks, zásahová obuv Demon fire - 6 párů</t>
  </si>
  <si>
    <t>Komplet zásahový - 6 ks, zásahová obuv - 6 párů</t>
  </si>
  <si>
    <t>1010656</t>
  </si>
  <si>
    <t>155</t>
  </si>
  <si>
    <t>00262595</t>
  </si>
  <si>
    <t>Velké Hamry 362</t>
  </si>
  <si>
    <t>46845</t>
  </si>
  <si>
    <t>Oprava vozidla CAS a nákup přívěsných vozíků</t>
  </si>
  <si>
    <t>V rámci projektu dojde k výměně 4ks pneumatik zadní nápravy vozu CAS. Dále dojde k nákupu vozíků za dopravní automobily pro JPO obce (1xpro JPO III a 2 x pro JPO V) Účel podpory U7c)</t>
  </si>
  <si>
    <t>pneumatika - 4 ks, přívěsný vozík jednonápravový - 2 ks, přívěsný vozík dvounápravový (bržděný) - 1 ks</t>
  </si>
  <si>
    <t>Pneumatika - 4 ks, přívěsný vozík jednonápravový - 2 ks, přívěsný vozík dvounápravový (bržděný) - 1 ks</t>
  </si>
  <si>
    <t>1010657</t>
  </si>
  <si>
    <t>231</t>
  </si>
  <si>
    <t>Výměna garážových vrat</t>
  </si>
  <si>
    <t>U7f) Výdaje spojené s opravami, úpravami a výstavbou objektů (hasičské zbrojnice, garáže) sloužících k zabezpečení činnosti jednotky sboru dobrovolných hasičů obce</t>
  </si>
  <si>
    <t>garážová vrata - 1 ks</t>
  </si>
  <si>
    <t>Garážová vrata - 1 ks</t>
  </si>
  <si>
    <t>1010658</t>
  </si>
  <si>
    <t>158</t>
  </si>
  <si>
    <t>Obec Velký Valtinov</t>
  </si>
  <si>
    <t>Velký Valtinov</t>
  </si>
  <si>
    <t>Pořízení dvoukřídlých vrat do hasičské zbrojnice</t>
  </si>
  <si>
    <t>U7f) Výdaje spojené s opravami, úpravami a výstavbou objektů (hasičské zbrojnice, garáže) sloužících k zabezpečení činnosti jednotky sboru dobrovolných hasičů obce.</t>
  </si>
  <si>
    <t>Dvoukřídlá vrata - 1 ks</t>
  </si>
  <si>
    <t>1010659</t>
  </si>
  <si>
    <t>150</t>
  </si>
  <si>
    <t>00672891</t>
  </si>
  <si>
    <t>Velký Valtinov 46</t>
  </si>
  <si>
    <t>Obec Višňová</t>
  </si>
  <si>
    <t>Višňová</t>
  </si>
  <si>
    <t>U3 Obnova osobních ochranných prostředků požární ochrany Višňová</t>
  </si>
  <si>
    <t>U3) Doplnění osobních ochranných prostředků požární ochrany - zásahových obleků, zásahových přileb, výměna brýlí a zátylníků na přilbách a pořízení svítilen</t>
  </si>
  <si>
    <t>Zásahový oblek - 2 ks, Zásahová přilba - 2 ks, Svítilna - 2 ks</t>
  </si>
  <si>
    <t>1010660</t>
  </si>
  <si>
    <t>205</t>
  </si>
  <si>
    <t>00263265</t>
  </si>
  <si>
    <t>Višňová 184</t>
  </si>
  <si>
    <t>Obec Všelibice</t>
  </si>
  <si>
    <t>Všelibice</t>
  </si>
  <si>
    <t>U6 - pořízení přetlakové dýchací techniky</t>
  </si>
  <si>
    <t>ochranná maska - 4 ks, tlakové lahve - 8 ks</t>
  </si>
  <si>
    <t>Ochranná maska - 4 ks, tlakové lahve - 8 ks</t>
  </si>
  <si>
    <t>1010661</t>
  </si>
  <si>
    <t>192</t>
  </si>
  <si>
    <t>00263303</t>
  </si>
  <si>
    <t>Všelibice 65</t>
  </si>
  <si>
    <t>46348</t>
  </si>
  <si>
    <t>U7 c - pořízení věcných prostředků požární ochrany</t>
  </si>
  <si>
    <t>čerpadlo - 1 ks</t>
  </si>
  <si>
    <t>Čerpadlo - 1 ks</t>
  </si>
  <si>
    <t>1010662</t>
  </si>
  <si>
    <t>193</t>
  </si>
  <si>
    <t>Obec Všeň</t>
  </si>
  <si>
    <t>Všeň</t>
  </si>
  <si>
    <t>Nákup osobních ochranných pomůcek</t>
  </si>
  <si>
    <t>U3 ) Doplnění osobních ochranných prostředků pro nové členy jednotky.</t>
  </si>
  <si>
    <t>Zásahový oblek - komplet - 2 ks, Zásahové rukavice  - 2 ks, Zásahová obuv - 2 ks, Ochranná kukla nomex - 2 ks, Pracovní rukavice - 2 ks, Zásahová přilba - 2 ks, Svítilna s držákem na přilbu - 2 ks</t>
  </si>
  <si>
    <t>Zásahový oblek - komplet - 2 ks, Zásahové rukavice  - 2 ks, Zásahová obuv - 2 ks, Ochranná kukla - 2 ks, Pracovní rukavice - 2 ks, Zásahová přilba - 2 ks, Svítilna s držákem na přilbu - 2 ks</t>
  </si>
  <si>
    <t>1010663</t>
  </si>
  <si>
    <t>170</t>
  </si>
  <si>
    <t>00276278</t>
  </si>
  <si>
    <t>Všeň 10</t>
  </si>
  <si>
    <t>51265</t>
  </si>
  <si>
    <t>Pořízení, obnova, oprava a výstavba</t>
  </si>
  <si>
    <t>U7c/ Pořízení a opravy věcných prostředků požární ochrany mimo prostředků k provádění speciálních činností</t>
  </si>
  <si>
    <t>Ruční vyprošťovací nástroj - 1 ks, Ruční hasící přístroj - 2 ks, Vozidlová radiostanice - 1 ks</t>
  </si>
  <si>
    <t>Ruční vyprošťovací nástroj - 1 ks, Ruční hasicí přístroj - 2 ks, Vozidlová radiostanice - 1 ks</t>
  </si>
  <si>
    <t>1010664</t>
  </si>
  <si>
    <t>191</t>
  </si>
  <si>
    <t>U7e / Oprava věcných prostředků požární ochrany - dopravní automobil ¨</t>
  </si>
  <si>
    <t>Zimní pneu - 4 ks, Ochranný nástřik podvozku - 1 ks, Záblaskové majáky modré - 3 ks, Zvukový výstražný systém - 1 ks, Příprava elektroinstalace pro výstražné zařízení - 1 ks</t>
  </si>
  <si>
    <t>1010665</t>
  </si>
  <si>
    <t>190</t>
  </si>
  <si>
    <t>Obec Vyskeř</t>
  </si>
  <si>
    <t>Vyskeř</t>
  </si>
  <si>
    <t>zásahová obuv - 2 ks, svítilna XENON - 10ks, držák svítilny pro zásahovou přilbu - 10 ks, zásahový oblek - komplet - 2 ks, přilba zásahová - 2 ks, rukavice zásahové - 2 ks, zásahová kukla - 10 ks</t>
  </si>
  <si>
    <t>Zásahová obuv - 2 ks, svítilna XENON - 10ks, držák svítilny pro zásahovou přilbu - 10 ks, zásahový oblek - komplet - 2 ks, přilba zásahová - 2 ks, rukavice zásahové - 2 ks, zásahová kukla - 10 ks</t>
  </si>
  <si>
    <t>1010666</t>
  </si>
  <si>
    <t>16</t>
  </si>
  <si>
    <t>OBEC VYSKEŘ</t>
  </si>
  <si>
    <t>00276286</t>
  </si>
  <si>
    <t>Vyskeř 50</t>
  </si>
  <si>
    <t>51264</t>
  </si>
  <si>
    <t>Oprava střešních oken hasičské zbrojnice</t>
  </si>
  <si>
    <t>Výdaje spojené s úpravami hasičské zbrojnice sloužící k zabezpečení činnosti jednotky sboru dobrovolných hasičů obce</t>
  </si>
  <si>
    <t>střešní okno vč. montáže - 2 ks</t>
  </si>
  <si>
    <t>Střešní okno vč. montáže - 2 ks</t>
  </si>
  <si>
    <t>1010667</t>
  </si>
  <si>
    <t>17</t>
  </si>
  <si>
    <t>Město Vysoké nad Jizerou</t>
  </si>
  <si>
    <t>Vysoké nad Jizerou</t>
  </si>
  <si>
    <t>Pořízení nové cisternové automobilové stříkačky CAS 20/4000/240/S2R TATRA TERRNO pro JSDHO Vysoké nad Jizerou</t>
  </si>
  <si>
    <t>Pořízení nové cisternové automobilové stříkačky pro potřeby JSDHO Vysoké nad Jizerou v rámci reprodukce požární techniky pro jednotky sborů dobrovolných hasičů obcí se státní dotací.</t>
  </si>
  <si>
    <t>Pořízení nové CAS 20/4000/240/S2R - 1 ks</t>
  </si>
  <si>
    <t>1010668</t>
  </si>
  <si>
    <t>32</t>
  </si>
  <si>
    <t>08.03.2017</t>
  </si>
  <si>
    <t>00276294</t>
  </si>
  <si>
    <t>Náměstí Dr. Karla Kramáře 227</t>
  </si>
  <si>
    <t>51211</t>
  </si>
  <si>
    <t>Údržba a oprava přetlakové dýchací techniky</t>
  </si>
  <si>
    <t>revize DT PLUTO 300 Comfort - 4 ks, revize tlakové lahve - 4 ks, vyváděcí maska - 2 ks</t>
  </si>
  <si>
    <t>Revize DT PLUTO 300 Comfort - 4 ks, revize tlakové lahve - 4 ks, vyváděcí maska - 2 ks</t>
  </si>
  <si>
    <t>1010669</t>
  </si>
  <si>
    <t>33</t>
  </si>
  <si>
    <t>Pořízení věcných prostředků</t>
  </si>
  <si>
    <t>Pořízení a opravy věcných prostředků požární ochrany mimo prostředků k provádění speciálních činností při zásazích v souvislosti s mimořádnými událostmi pro JSDHO, které jsou výslovně uvedeny v Nařízení LK č. 2/2012 a v operativní dokumentaci PPP.</t>
  </si>
  <si>
    <t>přetlakový ventilátor - 1 ks, plovoucí čerpadlo - 1 ks</t>
  </si>
  <si>
    <t>Přetlakový ventilátor - 1 ks, plovoucí čerpadlo - 1 ks</t>
  </si>
  <si>
    <t>1010670</t>
  </si>
  <si>
    <t>35</t>
  </si>
  <si>
    <t>Městys Zdislava</t>
  </si>
  <si>
    <t>Zdislava</t>
  </si>
  <si>
    <t>nákup přívěsného vozíku Euro A750/L4/140 za DA</t>
  </si>
  <si>
    <t>Pořízení a opravy věcných prostředků požární - nákup přívěsného vozíku pro dovybavení jednotky obce</t>
  </si>
  <si>
    <t>Přívěsný vozík - 1 ks</t>
  </si>
  <si>
    <t>1010671</t>
  </si>
  <si>
    <t>204</t>
  </si>
  <si>
    <t>00481491</t>
  </si>
  <si>
    <t>Zdislava 3</t>
  </si>
  <si>
    <t>Obec Zlatá Olešnice</t>
  </si>
  <si>
    <t>Zlatá Olešnice</t>
  </si>
  <si>
    <t>Doplnění osobních ochranných prostředků pro JPOIII/1 Zlatá Olešnice</t>
  </si>
  <si>
    <t>U3)Doplnění osobních ochranných prostředků požární ochrany</t>
  </si>
  <si>
    <t>Zásahový komplet - 2 ks, Zásahová obuv - 2 ks</t>
  </si>
  <si>
    <t>1010672</t>
  </si>
  <si>
    <t>164</t>
  </si>
  <si>
    <t>00262625</t>
  </si>
  <si>
    <t>Zlatá Olešnice 172</t>
  </si>
  <si>
    <t>46847</t>
  </si>
  <si>
    <t>Pořízení náhradních tlakových lahví s náhlavními kříži</t>
  </si>
  <si>
    <t>U6)Pořízení přetlakové dýchací techniky JPO s územní působností</t>
  </si>
  <si>
    <t>Maska Fenzy Opti-Pro s náhlavním křížem - 2 ks, Lahev tlaková ocelová 6l/30 Mpa ultralehká - 2 ks</t>
  </si>
  <si>
    <t>1010673</t>
  </si>
  <si>
    <t>167</t>
  </si>
  <si>
    <t>Pořízení věcných prostředků požární ochrany pro JPO III/1 Zlatá Olešnice</t>
  </si>
  <si>
    <t>U7)c Pořízení věcných prostředků požární ochrany mimo prostředků k provádění speciálních činností při zásazích v souvislosti s mimořádnými událostmi pro jednotky sborů dobrovolných hasičů obcí, které jsou výslovně uvedeny v Nařízení Libereckého kraje</t>
  </si>
  <si>
    <t>Přívěsný vozík - 1 ks, Zdroj k motorole GP 300 - 2 ks, Košová nosítka - 1 ks, Hadice B - 3 ks, Hadice C - 4 ks</t>
  </si>
  <si>
    <t>1010674</t>
  </si>
  <si>
    <t>154</t>
  </si>
  <si>
    <t>Město Železný Brod</t>
  </si>
  <si>
    <t>Železný Brod</t>
  </si>
  <si>
    <t>Pořízení osobních ochranných prostředků</t>
  </si>
  <si>
    <t>Zásahová obuv - 8 párů, Opasek - 1 ks, Svítilna na přilbu s držákem - 7 ks, Zásahová přilba - 5 ks, Kukly - 4 ks, Zásahové rukavice  - 7 párů, Zásahový oblek - 7 ks, Reflexní vesta s nápisem HASIČI - 8 ks, Zásahová přilba se svítilnou a držákem - 6 ks</t>
  </si>
  <si>
    <t>1010675</t>
  </si>
  <si>
    <t>79</t>
  </si>
  <si>
    <t>00262633</t>
  </si>
  <si>
    <t>nám. 3. května 1</t>
  </si>
  <si>
    <t>Pořízení technických prostředků</t>
  </si>
  <si>
    <t>Člun pro min. 6 osob - 1 ks, Plovoucí čerpadlo - 1 ks, Pádla - 6 ks</t>
  </si>
  <si>
    <t>1010676</t>
  </si>
  <si>
    <t>81</t>
  </si>
  <si>
    <t>Pořízení, oprava a údržba přetlakové dýchací techniky pro JSDHO Železný Brod</t>
  </si>
  <si>
    <t>Set dýchací přístroje s nosičem, držákem plicní automatiky, plicní automatika, maska, ocelová tlaková lahev - 2 sety, Náhradní tlaková lahev - 4 ks</t>
  </si>
  <si>
    <t>1010677</t>
  </si>
  <si>
    <t>78</t>
  </si>
  <si>
    <t>Pořízení věcných prostředků požární ochrany mimo prostředků k provádění speciálních činností při zásazích, které jsou uvedeny v Nařízení Libereckého kraje č.2/2012 a v operativní dokumentaci Požárního poplachového plánu</t>
  </si>
  <si>
    <t>Vzduchový kompresor - 1 set, Skříňka s nástroji -1 ks, Kombinovaná nádoba na PHM+olej - 1 ks, Požární světlomet s 2 reflektory - 1ks, Lékárnička velikosti III - 1 ks, Záchytné lano na vidlici - 1 ks, Záchranná evakuační nosítka (deska) - 1 ks, Vyprošťovací nůž na bezpečnostní pásy - 2 ks, Ventilové lano na vidlici - 1 ks, Trhací hák - 1 ks, Tlumnice - 1 ks, Rukavice proti tepelným rizikům do 600°C - 1 pár, Ruční vyprošťovací nástroj - 1 ks, Ruční svítilna - 4 ks, Ruční pila na dřevo - 1 ks, Přenosný kulový kohout - 1 ks, Pákové kleště - 1 ks, Objímka na izolovanou hadici B a C - 8 ks, Kombinovaná proudnice - 1 ks</t>
  </si>
  <si>
    <t>1010678</t>
  </si>
  <si>
    <t>82</t>
  </si>
  <si>
    <t>Oprava hasičské zbrojnice</t>
  </si>
  <si>
    <t>Výdaje spojené s opravou a úpravou objektu hasičské zbrojnice v Železném Brodě sloužící k zabezpečení činnosti JSDHO Železný Brod</t>
  </si>
  <si>
    <t>Zpracování projektu úpravy budovy hasičské zbrojnice - 1 ks, Oprava a úprava hasičské zbrojnice Železný Brod - 1 objekt</t>
  </si>
  <si>
    <t>1010679</t>
  </si>
  <si>
    <t>80</t>
  </si>
  <si>
    <t xml:space="preserve">NEPODPOŘENÉ ŽÁDOSTI </t>
  </si>
  <si>
    <t xml:space="preserve">P. č. </t>
  </si>
  <si>
    <t>Výstupy projektu</t>
  </si>
  <si>
    <r>
      <t xml:space="preserve">Výstupy projektu </t>
    </r>
    <r>
      <rPr>
        <b/>
        <sz val="8"/>
        <color rgb="FFFF0000"/>
        <rFont val="Times New Roman"/>
        <family val="1"/>
        <charset val="238"/>
      </rPr>
      <t>- po úpravách</t>
    </r>
  </si>
  <si>
    <t xml:space="preserve">Celk.
výdaje projektu Kč </t>
  </si>
  <si>
    <t>Zdůvodnění nedoporučení žádosti k podpoře</t>
  </si>
  <si>
    <t>(ne)inv.</t>
  </si>
  <si>
    <t>starosta</t>
  </si>
  <si>
    <t>starostou</t>
  </si>
  <si>
    <t>Vážený</t>
  </si>
  <si>
    <t>Oslov. starosto</t>
  </si>
  <si>
    <t>Jm. Starosta</t>
  </si>
  <si>
    <t>Jm. Starostou</t>
  </si>
  <si>
    <t>Finance slovy</t>
  </si>
  <si>
    <t>obce</t>
  </si>
  <si>
    <t>zastoupená</t>
  </si>
  <si>
    <t>č. obce</t>
  </si>
  <si>
    <t>č.Usnesení</t>
  </si>
  <si>
    <t>Registr sml</t>
  </si>
  <si>
    <t>evidenční číslo</t>
  </si>
  <si>
    <t>Název parametru, hodnota (počet)</t>
  </si>
  <si>
    <r>
      <t xml:space="preserve">Název parametru, hodnota (počet) </t>
    </r>
    <r>
      <rPr>
        <sz val="8"/>
        <color rgb="FFFF0000"/>
        <rFont val="Times New Roman"/>
        <family val="1"/>
        <charset val="238"/>
      </rPr>
      <t>- po úpravách</t>
    </r>
  </si>
  <si>
    <t>Oslov. Starosto</t>
  </si>
  <si>
    <t>Nákup žebříku a detektoru plynů</t>
  </si>
  <si>
    <t>Nákup hliníkového žebříku a detektoru plynů pro jednotku JPO II Cvikov</t>
  </si>
  <si>
    <t>Detektor plynů - 1 ks, Žebřík záchranářský hliníkový Profi - 1 ks</t>
  </si>
  <si>
    <t>NE</t>
  </si>
  <si>
    <t>Nedodána správná příloha Potvrzení o elektronickém odeslání žádosti. Jako povinná příloha je PID: KULBX00EJ0UK, měla být příloha KULBX00EIZQO</t>
  </si>
  <si>
    <t>125</t>
  </si>
  <si>
    <t>Obnova ochranných prostředků</t>
  </si>
  <si>
    <t>U3) Obnova a doplnění osobních ochranných prostředků - zásahové boty, zásahová přilba, zásahový oblek</t>
  </si>
  <si>
    <t>Zásahové boty - 2 ks, Zásahová přilba se světlem - 1 ks, Zásahový oblek - 1 ks</t>
  </si>
  <si>
    <t>Nedodržena podmínka omezení podpory LK nejvýše do 60%</t>
  </si>
  <si>
    <t>197</t>
  </si>
  <si>
    <t>Nákup dvouvrstvých kukel</t>
  </si>
  <si>
    <t>obnovení a pořízení nových kukel pro výjezdovou jednotku SDHO Kravaře za účelem zvýšení připravenosti jednotky k řešení požárů v uzavřených prostorách</t>
  </si>
  <si>
    <t>Dvouvrstvá kukla - 14 ks</t>
  </si>
  <si>
    <t>Nesplňuje podmínku minimální výše dotace ve vyhlášeném programu</t>
  </si>
  <si>
    <t>72</t>
  </si>
  <si>
    <t>Obnova, doplnění a oprava osobních ochranných prostředků požární ochrany - přetlaková dýchací technika</t>
  </si>
  <si>
    <t>Maska úniková, vyváděcí - 2 ks, Obal na tlakovou láhev - 3 ks</t>
  </si>
  <si>
    <t>Maska úniková, vyváděcí - 2 ks, Obal na tlkakovou láhev - 3 ks</t>
  </si>
  <si>
    <t>neinvestiční</t>
  </si>
  <si>
    <t>209</t>
  </si>
  <si>
    <t>Obec Mírová pod Kozákovem</t>
  </si>
  <si>
    <t>Mírová pod Kozákovem</t>
  </si>
  <si>
    <t>U3 Doplnění osobních ochranných prostředků požární ochrany</t>
  </si>
  <si>
    <t>Obuv zásahová - 5 párů, osobní svítilna - 2 ks, krém hydrofobní - 2 ks, kukla otvor - 5 ks, zásahový oblek -1 kpl, polohovací pás - 3 ks, přilba - 3 ks, rukavice - 3 ks</t>
  </si>
  <si>
    <t>Obec nedodala povinnou přílohu (formulář Podrobný popis)</t>
  </si>
  <si>
    <t>42</t>
  </si>
  <si>
    <t>00275913</t>
  </si>
  <si>
    <t>Chutnovka 36</t>
  </si>
  <si>
    <t>U7c Pořízení a opravy věcných prostředků požární ochrany</t>
  </si>
  <si>
    <t>Pořízení a opravy  věcných prostředků požární ochrany</t>
  </si>
  <si>
    <t>Radiostanice - obnova  - 2 ks, lano  - 40 m, nůž - 1 ks, proudnice - 1 ks</t>
  </si>
  <si>
    <t>70</t>
  </si>
  <si>
    <t>obec Mníšek</t>
  </si>
  <si>
    <t>Mníšek</t>
  </si>
  <si>
    <t>Evakuační místnost v objektu požární zbrojnice, Oldřichovská 40, Mníšek</t>
  </si>
  <si>
    <t>Rekonstruovaná plocha - 85,3 m2, tepelná izolace - 100,75 m2, obkladové palubky - 115 m2</t>
  </si>
  <si>
    <r>
      <t xml:space="preserve">Místnost pro nouzové ubytování evakovaných osob neodpovídá účelu vyhlášeného programu (Výdaje spojené s opravami, úpravami a výstavbou objektů (hasičské zbrojnice, garáže) </t>
    </r>
    <r>
      <rPr>
        <b/>
        <sz val="8"/>
        <rFont val="Times New Roman"/>
        <family val="1"/>
        <charset val="238"/>
      </rPr>
      <t>sloužících k zabezpečení činnosti jednotky</t>
    </r>
    <r>
      <rPr>
        <sz val="8"/>
        <rFont val="Times New Roman"/>
        <family val="1"/>
        <charset val="238"/>
      </rPr>
      <t xml:space="preserve"> sboru dobrovolných hasičů obce)</t>
    </r>
  </si>
  <si>
    <t>investiční</t>
  </si>
  <si>
    <t>124</t>
  </si>
  <si>
    <t>00263001</t>
  </si>
  <si>
    <t>Oldřichovská 185</t>
  </si>
  <si>
    <t>Nákup nových zásahových hadic - JSDHO Nová Ves nad Popelkou</t>
  </si>
  <si>
    <t>Účelem projektu je nákup nových zásahových hadic pro zajištění akceschopnosti jednotky sboru dobrovolných hasičů obce Nová Ves nad Popelkou.</t>
  </si>
  <si>
    <t>Zásahové hadice - 12 ks</t>
  </si>
  <si>
    <t>Nesplňuje podmínku minimální výše dotace ve vyhlášeném programu, navíc v zajištění zdrojů na projekt žádají finance až v r. 2018, což neodpovídá vyhlášenému programu</t>
  </si>
  <si>
    <t>188</t>
  </si>
  <si>
    <t>Obec Proseč pod Ještědem</t>
  </si>
  <si>
    <t>Proseč pod Ještědem</t>
  </si>
  <si>
    <t>Pořízení ochranných prostředků jednotky SDH Proseč pod Ještědem</t>
  </si>
  <si>
    <t>Účelem projektu je pořízení  osobních ochranných prostředků pro členy jednotky</t>
  </si>
  <si>
    <t>Pracovní stejnokroj PS II - 12 ks</t>
  </si>
  <si>
    <t>Nesplňuje podmínku vyhlášeného programu  - PS II jsou nezpůsobilým výdajem</t>
  </si>
  <si>
    <t>75</t>
  </si>
  <si>
    <t>00671941</t>
  </si>
  <si>
    <t>Proseč pod Ještědem 89</t>
  </si>
  <si>
    <t>Nákup páteřní desky BaXstrap-set</t>
  </si>
  <si>
    <t>U7c Pořízení a opravy věcných prostředků</t>
  </si>
  <si>
    <t>Páteřní deska BaXstrap -set - 1 ks</t>
  </si>
  <si>
    <t>105</t>
  </si>
  <si>
    <t>Sychrov</t>
  </si>
  <si>
    <t>Kalová čerpadla</t>
  </si>
  <si>
    <t>U7c - Pořízení a opravy věcných prostředků požární ochrany</t>
  </si>
  <si>
    <t xml:space="preserve">Kalové čerpadlo  - 1 ks, Kalové čerpadlo motorové - 1 ks </t>
  </si>
  <si>
    <t>66</t>
  </si>
  <si>
    <t>00263222</t>
  </si>
  <si>
    <t>Sychrov 1</t>
  </si>
  <si>
    <t>Nákup výstroje</t>
  </si>
  <si>
    <t>U 3) - Obnovení, doplnění a oprava osobních ochranných prostředků PO</t>
  </si>
  <si>
    <t>Nákup výstroje - 15 ks</t>
  </si>
  <si>
    <t>Z důvodu  nezpůsobylých výdajů viz podrobný popis - PS II</t>
  </si>
  <si>
    <t>24</t>
  </si>
  <si>
    <t>Obnova, doplnění  osobních ochranných prostředků požární ochrany.</t>
  </si>
  <si>
    <t>U3- doplnění, obnova osobních ochranných prostředků požární ochrany</t>
  </si>
  <si>
    <t>zásahová přilba včetně příslušenství - 4 ks, jednovrstvý zásahový oblek - 12 ks, zásahový vícevrstvý oblek - 4 ks, zásahová obuv - 4 ks, zásahové rukavice - 4 ks</t>
  </si>
  <si>
    <t>Překoročen limit 100.000,- Kč na jeden organizovaný výjezd</t>
  </si>
  <si>
    <t>37</t>
  </si>
  <si>
    <t>U7 a) Pořízení, obnova a oprava ochranných prostředků pro JPO Višňová</t>
  </si>
  <si>
    <t>Pořízení zásahového obleku Tiger 2ks, zásahových přileb - 2ks, výměna brýlí a zátylníků na přilbách a pořízení svítilen - 2ks</t>
  </si>
  <si>
    <t>Pracovní stejnokroj PS II - 10 ks, Funkční prádlo pod zásahový oblek - 15 sad, Hadice se spojkami B75 - 2 ks, Hadice se spojkami C52 - 4 ks, Revize zařízení Lucas vč.hadic - 1 ks</t>
  </si>
  <si>
    <t>Uvedený účel neodpovídá výčtu pořizovaných položek uvedených v parametru, v parametrech navíc položky, které jsou nezpůsobilými výdaji</t>
  </si>
  <si>
    <t>208</t>
  </si>
  <si>
    <t>U6 Pořízení a revize přetlakové dýchací techniky pro JPO Višňová</t>
  </si>
  <si>
    <t>Dýchací přístroj AirGo SL vč.masky, plicní automatiky - 2 ks, Brašna na masky - 5 ks, Revize dýchací techniky - 5 ks</t>
  </si>
  <si>
    <t>Uvedený účel neodpovídá výčtu pořizovaných položek uvedených v parametru</t>
  </si>
  <si>
    <t>206</t>
  </si>
  <si>
    <t>Město Žandov</t>
  </si>
  <si>
    <t>Žandov</t>
  </si>
  <si>
    <t>Pořízený majetek poslouží v případech výjezdů k odbornému zajištění zachraňovaných osob a bezpečnosti zasahujících hasičů. Jedná se o neinvestiční náklad, který je v souladu s koncepcí požární ochrany kraje.</t>
  </si>
  <si>
    <t>Zásahový oděv - 2ks, Zásahová obuv - 2ks, Prsačky Plavitex Fluo - 4 ks, Čerpadlo kalové ponorné - 1ks, Upgrade set AirGo Pro - přestavba na nosič AirGo 10153542 - 4 ks, GA1464 Svítilna PELI XP LED - 2ks</t>
  </si>
  <si>
    <t xml:space="preserve">V žádosti neuveden název žadatele - místo toho uveden název projektu a v nakupovaných položkách zahrnuty nezpůsobilé výdaje. </t>
  </si>
  <si>
    <t>225</t>
  </si>
  <si>
    <t>00261131</t>
  </si>
  <si>
    <t>Náměstí 82</t>
  </si>
  <si>
    <t>47107</t>
  </si>
  <si>
    <t>Obnova, doplnění a oprava osobních ochranných prostředků požární ochrany - věcných prostředků PO</t>
  </si>
  <si>
    <t>Pořízení věcných prostředků požární ochrany, včetně doplnění osobních ochranných prostředků požární ochrany</t>
  </si>
  <si>
    <t>Opravy cisternových automobilových stříkaček -zakoupení zimních pneumatik na hasičskou cisternu</t>
  </si>
  <si>
    <t>Pořízení a opravy  věcných prostředků požární ochrany - Revize hydraulického vyprošťovacího zařízení</t>
  </si>
  <si>
    <t>Pořízení věcných prostředků požární ochrany - nákup plovoucího čerpadla</t>
  </si>
  <si>
    <t>Pořízení věcných prostředků požární ochrany - Pořízení a oprava vybavení jednotek sborů dobrovolných hasičů obcí předurčených pro zásahy v souvislosti s ochranou obyvatel</t>
  </si>
  <si>
    <t>Pořízení a opravy  věcných prostředků požární ochrany - Pořízení protichem. plynotěsných obleků z důvodu předurčenosti jednotky pro zásahy v souvislosti s úniky nebezpečných látek</t>
  </si>
  <si>
    <t>Oprava výškové techniky - netěsností hydraulických agregátů</t>
  </si>
  <si>
    <t>U7c)  Pořízení a opravy věcných prostředků požární ochrany - Obnova opotřebených  pneumatik</t>
  </si>
  <si>
    <t>U7c)  Pořízení a opravy věcných prostředků požární ochrany  včetně doplnění osobních ochranných prostředků požární ochrany</t>
  </si>
  <si>
    <t>U7c) Pořízení a opravy věcných prostředků požární ochrany - úprava úložných prostor mobilní požární techniky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</si>
</sst>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0" tint="-0.49998474074526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B05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3304FA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3304FA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3304FA"/>
      <name val="Times New Roman"/>
      <family val="1"/>
      <charset val="238"/>
    </font>
    <font>
      <sz val="7"/>
      <name val="Arial"/>
      <family val="2"/>
      <charset val="238"/>
    </font>
    <font>
      <sz val="8"/>
      <color indexed="12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bscript"/>
      <sz val="8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vertAlign val="subscript"/>
      <sz val="8"/>
      <color indexed="12"/>
      <name val="Times New Roman"/>
      <family val="1"/>
      <charset val="238"/>
    </font>
    <font>
      <b/>
      <vertAlign val="subscript"/>
      <sz val="8"/>
      <color indexed="10"/>
      <name val="Times New Roman"/>
      <family val="1"/>
      <charset val="238"/>
    </font>
    <font>
      <b/>
      <sz val="8"/>
      <color theme="6" tint="0.3999755851924192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rgb="FF00B05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3304FA"/>
      <name val="Arial"/>
      <family val="2"/>
      <charset val="238"/>
    </font>
    <font>
      <sz val="8"/>
      <color indexed="17"/>
      <name val="Times New Roman"/>
      <family val="1"/>
      <charset val="238"/>
    </font>
    <font>
      <sz val="8"/>
      <color theme="6" tint="0.39997558519241921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9B9B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4" fillId="0" borderId="0"/>
  </cellStyleXfs>
  <cellXfs count="28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64" fontId="4" fillId="0" borderId="0" xfId="0" applyNumberFormat="1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11" fillId="0" borderId="2" xfId="0" applyFont="1" applyBorder="1" applyAlignment="1" applyProtection="1">
      <alignment horizontal="center" vertical="center" textRotation="90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textRotation="90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textRotation="90" wrapText="1"/>
      <protection locked="0"/>
    </xf>
    <xf numFmtId="0" fontId="11" fillId="0" borderId="22" xfId="0" applyFont="1" applyBorder="1" applyAlignment="1" applyProtection="1">
      <alignment horizontal="center" vertical="center" textRotation="90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textRotation="90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14" fillId="7" borderId="28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8" borderId="31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4" borderId="31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/>
    </xf>
    <xf numFmtId="0" fontId="23" fillId="0" borderId="31" xfId="0" applyFont="1" applyFill="1" applyBorder="1" applyAlignment="1" applyProtection="1">
      <alignment horizontal="center" vertical="center" wrapText="1"/>
    </xf>
    <xf numFmtId="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horizontal="center" vertical="center"/>
    </xf>
    <xf numFmtId="2" fontId="20" fillId="0" borderId="28" xfId="0" applyNumberFormat="1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9" borderId="39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vertical="center" wrapText="1"/>
    </xf>
    <xf numFmtId="0" fontId="1" fillId="0" borderId="41" xfId="0" applyFont="1" applyFill="1" applyBorder="1" applyAlignment="1" applyProtection="1">
      <alignment vertical="center" wrapText="1"/>
      <protection locked="0"/>
    </xf>
    <xf numFmtId="4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43" xfId="0" applyNumberFormat="1" applyFont="1" applyFill="1" applyBorder="1" applyAlignment="1" applyProtection="1">
      <alignment horizontal="right" vertical="center"/>
    </xf>
    <xf numFmtId="2" fontId="33" fillId="7" borderId="44" xfId="0" applyNumberFormat="1" applyFont="1" applyFill="1" applyBorder="1" applyAlignment="1" applyProtection="1">
      <alignment horizontal="center" vertical="center"/>
    </xf>
    <xf numFmtId="2" fontId="1" fillId="2" borderId="43" xfId="0" applyNumberFormat="1" applyFont="1" applyFill="1" applyBorder="1" applyAlignment="1" applyProtection="1">
      <alignment horizontal="right" vertical="center"/>
    </xf>
    <xf numFmtId="4" fontId="12" fillId="10" borderId="20" xfId="0" applyNumberFormat="1" applyFont="1" applyFill="1" applyBorder="1" applyAlignment="1" applyProtection="1">
      <alignment horizontal="right" vertical="center" wrapText="1"/>
    </xf>
    <xf numFmtId="4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" fillId="8" borderId="43" xfId="0" applyNumberFormat="1" applyFont="1" applyFill="1" applyBorder="1" applyAlignment="1" applyProtection="1">
      <alignment horizontal="right" vertical="center"/>
    </xf>
    <xf numFmtId="2" fontId="33" fillId="3" borderId="44" xfId="0" applyNumberFormat="1" applyFont="1" applyFill="1" applyBorder="1" applyAlignment="1" applyProtection="1">
      <alignment horizontal="center" vertical="center"/>
    </xf>
    <xf numFmtId="2" fontId="6" fillId="4" borderId="43" xfId="0" applyNumberFormat="1" applyFont="1" applyFill="1" applyBorder="1" applyAlignment="1" applyProtection="1">
      <alignment horizontal="right" vertical="center"/>
    </xf>
    <xf numFmtId="4" fontId="12" fillId="11" borderId="20" xfId="0" applyNumberFormat="1" applyFont="1" applyFill="1" applyBorder="1" applyAlignment="1" applyProtection="1">
      <alignment horizontal="right" vertical="center" wrapText="1"/>
    </xf>
    <xf numFmtId="2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1" fillId="11" borderId="15" xfId="0" applyFont="1" applyFill="1" applyBorder="1" applyAlignment="1" applyProtection="1">
      <alignment horizontal="center" vertical="center"/>
    </xf>
    <xf numFmtId="2" fontId="23" fillId="11" borderId="43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11" borderId="15" xfId="0" applyNumberFormat="1" applyFont="1" applyFill="1" applyBorder="1" applyAlignment="1" applyProtection="1">
      <alignment horizontal="center" vertical="center"/>
    </xf>
    <xf numFmtId="2" fontId="20" fillId="11" borderId="4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4" fontId="1" fillId="3" borderId="35" xfId="0" applyNumberFormat="1" applyFont="1" applyFill="1" applyBorder="1" applyAlignment="1" applyProtection="1">
      <alignment horizontal="right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49" fontId="1" fillId="4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35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/>
    </xf>
    <xf numFmtId="0" fontId="32" fillId="0" borderId="42" xfId="0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vertical="center" wrapText="1"/>
    </xf>
    <xf numFmtId="49" fontId="1" fillId="4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/>
    <xf numFmtId="0" fontId="8" fillId="0" borderId="15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/>
    <xf numFmtId="0" fontId="8" fillId="0" borderId="15" xfId="0" applyNumberFormat="1" applyFont="1" applyBorder="1" applyAlignment="1">
      <alignment horizontal="right" vertical="center"/>
    </xf>
    <xf numFmtId="49" fontId="1" fillId="4" borderId="35" xfId="1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12" borderId="20" xfId="0" applyFont="1" applyFill="1" applyBorder="1" applyAlignment="1" applyProtection="1">
      <alignment horizontal="center" vertical="center"/>
      <protection locked="0"/>
    </xf>
    <xf numFmtId="49" fontId="1" fillId="13" borderId="35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/>
    <xf numFmtId="0" fontId="1" fillId="12" borderId="43" xfId="0" applyFont="1" applyFill="1" applyBorder="1" applyAlignment="1" applyProtection="1">
      <alignment horizontal="center" vertical="center" wrapText="1"/>
      <protection locked="0"/>
    </xf>
    <xf numFmtId="0" fontId="1" fillId="12" borderId="42" xfId="0" applyFont="1" applyFill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left" vertical="center" wrapText="1"/>
    </xf>
    <xf numFmtId="0" fontId="36" fillId="0" borderId="0" xfId="0" applyFont="1" applyFill="1" applyAlignment="1" applyProtection="1">
      <alignment vertical="center"/>
      <protection locked="0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14" borderId="43" xfId="0" applyFont="1" applyFill="1" applyBorder="1" applyAlignment="1" applyProtection="1">
      <alignment horizontal="center" vertical="center" wrapText="1"/>
      <protection locked="0"/>
    </xf>
    <xf numFmtId="0" fontId="15" fillId="12" borderId="4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4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9" borderId="19" xfId="0" applyFont="1" applyFill="1" applyBorder="1" applyAlignment="1" applyProtection="1">
      <alignment vertical="center" wrapText="1"/>
      <protection locked="0"/>
    </xf>
    <xf numFmtId="0" fontId="37" fillId="0" borderId="15" xfId="0" applyNumberFormat="1" applyFont="1" applyBorder="1" applyAlignment="1">
      <alignment horizontal="right" vertical="center"/>
    </xf>
    <xf numFmtId="0" fontId="15" fillId="2" borderId="41" xfId="0" applyFont="1" applyFill="1" applyBorder="1" applyAlignment="1" applyProtection="1">
      <alignment vertical="center" wrapText="1"/>
      <protection locked="0"/>
    </xf>
    <xf numFmtId="0" fontId="15" fillId="0" borderId="15" xfId="0" applyFont="1" applyBorder="1" applyAlignment="1">
      <alignment vertical="center" wrapText="1"/>
    </xf>
    <xf numFmtId="0" fontId="3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38" fillId="10" borderId="15" xfId="0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2" fontId="21" fillId="10" borderId="15" xfId="0" applyNumberFormat="1" applyFont="1" applyFill="1" applyBorder="1" applyAlignment="1" applyProtection="1">
      <alignment horizontal="center" vertical="center" wrapText="1"/>
      <protection locked="0"/>
    </xf>
    <xf numFmtId="2" fontId="38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31" fillId="15" borderId="16" xfId="0" applyFont="1" applyFill="1" applyBorder="1" applyAlignment="1">
      <alignment horizontal="center" vertical="center" wrapText="1"/>
    </xf>
    <xf numFmtId="0" fontId="31" fillId="15" borderId="16" xfId="0" applyFont="1" applyFill="1" applyBorder="1" applyAlignment="1">
      <alignment horizontal="left" vertical="center" wrapText="1"/>
    </xf>
    <xf numFmtId="0" fontId="25" fillId="15" borderId="16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 wrapText="1"/>
      <protection locked="0"/>
    </xf>
    <xf numFmtId="0" fontId="39" fillId="10" borderId="25" xfId="0" applyFont="1" applyFill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2" fontId="30" fillId="10" borderId="25" xfId="0" applyNumberFormat="1" applyFont="1" applyFill="1" applyBorder="1" applyAlignment="1" applyProtection="1">
      <alignment horizontal="center" vertical="center" wrapText="1"/>
      <protection locked="0"/>
    </xf>
    <xf numFmtId="2" fontId="39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1" fillId="15" borderId="35" xfId="0" applyFont="1" applyFill="1" applyBorder="1" applyAlignment="1">
      <alignment horizontal="center" vertical="center" wrapText="1"/>
    </xf>
    <xf numFmtId="0" fontId="31" fillId="15" borderId="35" xfId="0" applyFont="1" applyFill="1" applyBorder="1" applyAlignment="1">
      <alignment horizontal="left" vertical="center" wrapText="1"/>
    </xf>
    <xf numFmtId="0" fontId="25" fillId="15" borderId="35" xfId="0" applyFont="1" applyFill="1" applyBorder="1" applyAlignment="1">
      <alignment horizontal="center" vertical="center" wrapText="1"/>
    </xf>
    <xf numFmtId="0" fontId="31" fillId="6" borderId="35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 applyProtection="1">
      <alignment horizontal="center" vertical="center"/>
      <protection locked="0"/>
    </xf>
    <xf numFmtId="0" fontId="1" fillId="16" borderId="38" xfId="0" applyFont="1" applyFill="1" applyBorder="1" applyAlignment="1" applyProtection="1">
      <alignment vertical="center" wrapText="1"/>
      <protection locked="0"/>
    </xf>
    <xf numFmtId="0" fontId="1" fillId="9" borderId="46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2" fontId="1" fillId="0" borderId="15" xfId="0" applyNumberFormat="1" applyFont="1" applyFill="1" applyBorder="1" applyAlignment="1" applyProtection="1">
      <alignment vertical="center" wrapText="1"/>
      <protection locked="0"/>
    </xf>
    <xf numFmtId="49" fontId="1" fillId="0" borderId="35" xfId="1" applyNumberFormat="1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47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>
      <alignment horizontal="left" vertical="center"/>
    </xf>
    <xf numFmtId="0" fontId="8" fillId="0" borderId="15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left"/>
    </xf>
    <xf numFmtId="0" fontId="1" fillId="0" borderId="15" xfId="0" applyNumberFormat="1" applyFont="1" applyFill="1" applyBorder="1" applyAlignment="1">
      <alignment horizontal="left" vertical="center" wrapText="1"/>
    </xf>
    <xf numFmtId="4" fontId="1" fillId="17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8" fillId="0" borderId="15" xfId="0" applyNumberFormat="1" applyFont="1" applyBorder="1" applyAlignment="1">
      <alignment horizontal="left" wrapText="1"/>
    </xf>
    <xf numFmtId="0" fontId="1" fillId="9" borderId="15" xfId="0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 applyProtection="1">
      <alignment vertical="center" wrapText="1"/>
      <protection locked="0"/>
    </xf>
    <xf numFmtId="0" fontId="1" fillId="9" borderId="48" xfId="0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vertical="center" wrapText="1"/>
      <protection locked="0"/>
    </xf>
    <xf numFmtId="2" fontId="1" fillId="0" borderId="35" xfId="0" applyNumberFormat="1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" fillId="16" borderId="49" xfId="0" applyFont="1" applyFill="1" applyBorder="1" applyAlignment="1" applyProtection="1">
      <alignment vertical="center" wrapText="1"/>
      <protection locked="0"/>
    </xf>
    <xf numFmtId="0" fontId="1" fillId="0" borderId="49" xfId="0" applyFont="1" applyFill="1" applyBorder="1" applyAlignment="1" applyProtection="1">
      <alignment vertical="center"/>
      <protection locked="0"/>
    </xf>
    <xf numFmtId="0" fontId="40" fillId="0" borderId="30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16" borderId="50" xfId="0" applyFont="1" applyFill="1" applyBorder="1" applyAlignment="1" applyProtection="1">
      <alignment vertical="center" wrapText="1"/>
      <protection locked="0"/>
    </xf>
    <xf numFmtId="0" fontId="1" fillId="9" borderId="51" xfId="0" applyFont="1" applyFill="1" applyBorder="1" applyAlignment="1" applyProtection="1">
      <alignment vertical="center" wrapText="1"/>
      <protection locked="0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52" xfId="0" applyNumberFormat="1" applyFont="1" applyBorder="1" applyAlignment="1">
      <alignment horizontal="left" vertical="center" wrapText="1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27" xfId="0" applyFont="1" applyFill="1" applyBorder="1" applyAlignment="1" applyProtection="1">
      <alignment vertical="center" wrapText="1"/>
      <protection locked="0"/>
    </xf>
    <xf numFmtId="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25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31" xfId="0" applyNumberFormat="1" applyFont="1" applyFill="1" applyBorder="1" applyAlignment="1" applyProtection="1">
      <alignment horizontal="right" vertical="center"/>
    </xf>
    <xf numFmtId="2" fontId="33" fillId="7" borderId="28" xfId="0" applyNumberFormat="1" applyFont="1" applyFill="1" applyBorder="1" applyAlignment="1" applyProtection="1">
      <alignment horizontal="center" vertical="center"/>
    </xf>
    <xf numFmtId="4" fontId="1" fillId="2" borderId="2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1" xfId="0" applyNumberFormat="1" applyFont="1" applyFill="1" applyBorder="1" applyAlignment="1" applyProtection="1">
      <alignment horizontal="right" vertical="center"/>
    </xf>
    <xf numFmtId="4" fontId="12" fillId="10" borderId="32" xfId="0" applyNumberFormat="1" applyFont="1" applyFill="1" applyBorder="1" applyAlignment="1" applyProtection="1">
      <alignment horizontal="right" vertical="center" wrapText="1"/>
    </xf>
    <xf numFmtId="2" fontId="1" fillId="8" borderId="31" xfId="0" applyNumberFormat="1" applyFont="1" applyFill="1" applyBorder="1" applyAlignment="1" applyProtection="1">
      <alignment horizontal="right" vertical="center"/>
    </xf>
    <xf numFmtId="2" fontId="33" fillId="3" borderId="28" xfId="0" applyNumberFormat="1" applyFont="1" applyFill="1" applyBorder="1" applyAlignment="1" applyProtection="1">
      <alignment horizontal="center" vertical="center"/>
    </xf>
    <xf numFmtId="2" fontId="6" fillId="4" borderId="31" xfId="0" applyNumberFormat="1" applyFont="1" applyFill="1" applyBorder="1" applyAlignment="1" applyProtection="1">
      <alignment horizontal="right" vertical="center"/>
    </xf>
    <xf numFmtId="4" fontId="12" fillId="11" borderId="32" xfId="0" applyNumberFormat="1" applyFont="1" applyFill="1" applyBorder="1" applyAlignment="1" applyProtection="1">
      <alignment horizontal="right" vertical="center" wrapText="1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2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11" borderId="25" xfId="0" applyFont="1" applyFill="1" applyBorder="1" applyAlignment="1" applyProtection="1">
      <alignment horizontal="center" vertical="center"/>
    </xf>
    <xf numFmtId="2" fontId="23" fillId="11" borderId="31" xfId="0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11" borderId="25" xfId="0" applyNumberFormat="1" applyFont="1" applyFill="1" applyBorder="1" applyAlignment="1" applyProtection="1">
      <alignment horizontal="center" vertical="center"/>
    </xf>
    <xf numFmtId="2" fontId="20" fillId="11" borderId="28" xfId="0" applyNumberFormat="1" applyFont="1" applyFill="1" applyBorder="1" applyAlignment="1" applyProtection="1">
      <alignment horizontal="center" vertical="center"/>
    </xf>
    <xf numFmtId="0" fontId="0" fillId="0" borderId="47" xfId="0" applyFill="1" applyBorder="1" applyAlignment="1" applyProtection="1">
      <alignment vertical="center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normální_Rozpis výdajů 03 bez P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F174"/>
  <sheetViews>
    <sheetView zoomScale="130" zoomScaleNormal="130" workbookViewId="0">
      <selection activeCell="F7" sqref="F7"/>
    </sheetView>
  </sheetViews>
  <sheetFormatPr defaultRowHeight="12.75" x14ac:dyDescent="0.2"/>
  <cols>
    <col min="1" max="1" width="3.42578125" style="1" customWidth="1"/>
    <col min="2" max="2" width="3" style="2" hidden="1" customWidth="1"/>
    <col min="3" max="3" width="11.140625" style="23" customWidth="1"/>
    <col min="4" max="4" width="10" style="4" hidden="1" customWidth="1"/>
    <col min="5" max="5" width="12.5703125" style="5" customWidth="1"/>
    <col min="6" max="6" width="18.140625" style="5" customWidth="1"/>
    <col min="7" max="7" width="3.28515625" style="6" customWidth="1"/>
    <col min="8" max="8" width="20.5703125" style="4" hidden="1" customWidth="1"/>
    <col min="9" max="9" width="20.5703125" style="4" customWidth="1"/>
    <col min="10" max="10" width="16.28515625" style="4" hidden="1" customWidth="1"/>
    <col min="11" max="11" width="9.85546875" style="7" hidden="1" customWidth="1"/>
    <col min="12" max="12" width="10.85546875" style="7" hidden="1" customWidth="1"/>
    <col min="13" max="13" width="4.85546875" style="8" hidden="1" customWidth="1"/>
    <col min="14" max="14" width="4.85546875" style="9" hidden="1" customWidth="1"/>
    <col min="15" max="15" width="9.28515625" style="7" hidden="1" customWidth="1"/>
    <col min="16" max="16" width="4.85546875" style="8" hidden="1" customWidth="1"/>
    <col min="17" max="17" width="7.85546875" style="7" hidden="1" customWidth="1"/>
    <col min="18" max="18" width="9.42578125" style="7" hidden="1" customWidth="1"/>
    <col min="19" max="19" width="10.28515625" style="7" customWidth="1"/>
    <col min="20" max="20" width="5.28515625" style="8" customWidth="1"/>
    <col min="21" max="21" width="4.85546875" style="9" hidden="1" customWidth="1"/>
    <col min="22" max="22" width="10" style="10" hidden="1" customWidth="1"/>
    <col min="23" max="23" width="4.5703125" style="10" hidden="1" customWidth="1"/>
    <col min="24" max="24" width="6.85546875" style="7" hidden="1" customWidth="1"/>
    <col min="25" max="25" width="10" style="11" customWidth="1"/>
    <col min="26" max="26" width="13.28515625" style="12" customWidth="1"/>
    <col min="27" max="27" width="2.7109375" style="13" customWidth="1"/>
    <col min="28" max="28" width="4" style="13" hidden="1" customWidth="1"/>
    <col min="29" max="29" width="2.7109375" style="13" customWidth="1"/>
    <col min="30" max="30" width="4" style="13" hidden="1" customWidth="1"/>
    <col min="31" max="31" width="2.7109375" style="13" bestFit="1" customWidth="1"/>
    <col min="32" max="32" width="3.5703125" style="13" hidden="1" customWidth="1"/>
    <col min="33" max="33" width="2.7109375" style="13" customWidth="1"/>
    <col min="34" max="34" width="4" style="13" customWidth="1"/>
    <col min="35" max="35" width="2.7109375" style="13" customWidth="1"/>
    <col min="36" max="36" width="4.42578125" style="13" hidden="1" customWidth="1"/>
    <col min="37" max="37" width="2.7109375" style="14" hidden="1" customWidth="1"/>
    <col min="38" max="38" width="4" style="14" hidden="1" customWidth="1"/>
    <col min="39" max="39" width="2.85546875" style="14" customWidth="1"/>
    <col min="40" max="40" width="4" style="13" customWidth="1"/>
    <col min="41" max="41" width="4.7109375" style="15" customWidth="1"/>
    <col min="42" max="42" width="1.140625" style="16" customWidth="1"/>
    <col min="43" max="44" width="11.5703125" style="17" hidden="1" customWidth="1"/>
    <col min="45" max="45" width="9.7109375" style="17" customWidth="1"/>
    <col min="46" max="46" width="9.140625" style="18" customWidth="1"/>
    <col min="47" max="47" width="6.28515625" style="1" hidden="1" customWidth="1"/>
    <col min="48" max="48" width="7.140625" style="19" hidden="1" customWidth="1"/>
    <col min="49" max="49" width="9.140625" style="16" hidden="1" customWidth="1"/>
    <col min="50" max="50" width="8.28515625" style="19" hidden="1" customWidth="1"/>
    <col min="51" max="51" width="8" style="16" hidden="1" customWidth="1"/>
    <col min="52" max="52" width="9.140625" style="20" customWidth="1"/>
    <col min="53" max="53" width="8.42578125" style="21" hidden="1" customWidth="1"/>
    <col min="54" max="54" width="9.140625" style="22" hidden="1" customWidth="1"/>
    <col min="55" max="55" width="9.140625" style="20" hidden="1" customWidth="1"/>
    <col min="56" max="57" width="9.140625" style="21" hidden="1" customWidth="1"/>
    <col min="58" max="58" width="9.140625" style="20" hidden="1" customWidth="1"/>
    <col min="59" max="16384" width="9.140625" style="16"/>
  </cols>
  <sheetData>
    <row r="1" spans="1:58" s="4" customFormat="1" ht="15.75" x14ac:dyDescent="0.2">
      <c r="A1" s="1"/>
      <c r="B1" s="2"/>
      <c r="C1" s="3" t="s">
        <v>0</v>
      </c>
      <c r="E1" s="5"/>
      <c r="F1" s="5"/>
      <c r="G1" s="6"/>
      <c r="K1" s="7"/>
      <c r="L1" s="7"/>
      <c r="M1" s="8"/>
      <c r="N1" s="9"/>
      <c r="O1" s="7"/>
      <c r="P1" s="8"/>
      <c r="Q1" s="7"/>
      <c r="R1" s="7"/>
      <c r="S1" s="7"/>
      <c r="T1" s="8"/>
      <c r="U1" s="9"/>
      <c r="V1" s="10"/>
      <c r="W1" s="10"/>
      <c r="X1" s="7"/>
      <c r="Y1" s="11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  <c r="AL1" s="14"/>
      <c r="AM1" s="14"/>
      <c r="AN1" s="13"/>
      <c r="AO1" s="15"/>
      <c r="AP1" s="16"/>
      <c r="AQ1" s="17"/>
      <c r="AR1" s="17"/>
      <c r="AS1" s="17"/>
      <c r="AT1" s="18"/>
      <c r="AU1" s="1"/>
      <c r="AV1" s="19"/>
      <c r="AW1" s="16"/>
      <c r="AX1" s="19"/>
      <c r="AY1" s="16"/>
      <c r="AZ1" s="20"/>
      <c r="BA1" s="21"/>
      <c r="BB1" s="22"/>
      <c r="BC1" s="20"/>
      <c r="BD1" s="21"/>
      <c r="BE1" s="21"/>
      <c r="BF1" s="20"/>
    </row>
    <row r="2" spans="1:58" ht="5.25" customHeight="1" thickBot="1" x14ac:dyDescent="0.25"/>
    <row r="3" spans="1:58" ht="52.5" customHeight="1" x14ac:dyDescent="0.2">
      <c r="A3" s="24" t="s">
        <v>1</v>
      </c>
      <c r="B3" s="25" t="s">
        <v>2</v>
      </c>
      <c r="C3" s="26" t="s">
        <v>3</v>
      </c>
      <c r="D3" s="27"/>
      <c r="E3" s="28" t="s">
        <v>4</v>
      </c>
      <c r="F3" s="29" t="s">
        <v>5</v>
      </c>
      <c r="G3" s="30" t="s">
        <v>6</v>
      </c>
      <c r="H3" s="31" t="s">
        <v>7</v>
      </c>
      <c r="I3" s="32" t="s">
        <v>8</v>
      </c>
      <c r="J3" s="33" t="s">
        <v>9</v>
      </c>
      <c r="K3" s="34" t="s">
        <v>10</v>
      </c>
      <c r="L3" s="35" t="s">
        <v>11</v>
      </c>
      <c r="M3" s="36"/>
      <c r="N3" s="37" t="s">
        <v>12</v>
      </c>
      <c r="O3" s="35" t="s">
        <v>13</v>
      </c>
      <c r="P3" s="36"/>
      <c r="Q3" s="38" t="s">
        <v>14</v>
      </c>
      <c r="R3" s="39" t="s">
        <v>15</v>
      </c>
      <c r="S3" s="40" t="s">
        <v>16</v>
      </c>
      <c r="T3" s="41"/>
      <c r="U3" s="42" t="s">
        <v>12</v>
      </c>
      <c r="V3" s="43" t="s">
        <v>17</v>
      </c>
      <c r="W3" s="44"/>
      <c r="X3" s="45" t="s">
        <v>14</v>
      </c>
      <c r="Y3" s="46" t="s">
        <v>18</v>
      </c>
      <c r="Z3" s="47" t="s">
        <v>19</v>
      </c>
      <c r="AA3" s="48" t="s">
        <v>20</v>
      </c>
      <c r="AB3" s="49"/>
      <c r="AC3" s="50"/>
      <c r="AD3" s="50"/>
      <c r="AE3" s="50"/>
      <c r="AF3" s="50"/>
      <c r="AG3" s="50"/>
      <c r="AH3" s="51"/>
      <c r="AI3" s="48" t="s">
        <v>21</v>
      </c>
      <c r="AJ3" s="49"/>
      <c r="AK3" s="50"/>
      <c r="AL3" s="50"/>
      <c r="AM3" s="50"/>
      <c r="AN3" s="51"/>
      <c r="AO3" s="52" t="s">
        <v>22</v>
      </c>
      <c r="AQ3" s="53" t="s">
        <v>23</v>
      </c>
      <c r="AR3" s="53" t="s">
        <v>24</v>
      </c>
      <c r="AS3" s="54" t="s">
        <v>25</v>
      </c>
      <c r="AT3" s="55" t="s">
        <v>26</v>
      </c>
      <c r="AU3" s="56" t="s">
        <v>27</v>
      </c>
      <c r="AV3" s="57" t="s">
        <v>28</v>
      </c>
      <c r="AW3" s="58" t="s">
        <v>29</v>
      </c>
      <c r="AX3" s="59" t="s">
        <v>30</v>
      </c>
      <c r="AY3" s="56" t="s">
        <v>31</v>
      </c>
      <c r="AZ3" s="56" t="s">
        <v>32</v>
      </c>
      <c r="BA3" s="60" t="s">
        <v>33</v>
      </c>
      <c r="BB3" s="61"/>
      <c r="BC3" s="62"/>
      <c r="BD3" s="63" t="s">
        <v>34</v>
      </c>
      <c r="BE3" s="64"/>
      <c r="BF3" s="65"/>
    </row>
    <row r="4" spans="1:58" ht="60" customHeight="1" thickBot="1" x14ac:dyDescent="0.25">
      <c r="A4" s="66"/>
      <c r="B4" s="67"/>
      <c r="C4" s="68"/>
      <c r="D4" s="69"/>
      <c r="E4" s="70"/>
      <c r="F4" s="71"/>
      <c r="G4" s="72"/>
      <c r="H4" s="73" t="s">
        <v>35</v>
      </c>
      <c r="I4" s="74" t="s">
        <v>36</v>
      </c>
      <c r="J4" s="75" t="s">
        <v>9</v>
      </c>
      <c r="K4" s="76"/>
      <c r="L4" s="77" t="s">
        <v>37</v>
      </c>
      <c r="M4" s="78" t="s">
        <v>38</v>
      </c>
      <c r="N4" s="79"/>
      <c r="O4" s="77" t="s">
        <v>37</v>
      </c>
      <c r="P4" s="80" t="s">
        <v>38</v>
      </c>
      <c r="Q4" s="81" t="s">
        <v>39</v>
      </c>
      <c r="R4" s="82"/>
      <c r="S4" s="83" t="s">
        <v>37</v>
      </c>
      <c r="T4" s="84" t="s">
        <v>38</v>
      </c>
      <c r="U4" s="85"/>
      <c r="V4" s="86" t="s">
        <v>37</v>
      </c>
      <c r="W4" s="87" t="s">
        <v>38</v>
      </c>
      <c r="X4" s="88" t="s">
        <v>39</v>
      </c>
      <c r="Y4" s="89"/>
      <c r="Z4" s="90"/>
      <c r="AA4" s="91" t="s">
        <v>40</v>
      </c>
      <c r="AB4" s="92" t="s">
        <v>38</v>
      </c>
      <c r="AC4" s="93" t="s">
        <v>41</v>
      </c>
      <c r="AD4" s="93" t="s">
        <v>38</v>
      </c>
      <c r="AE4" s="93" t="s">
        <v>42</v>
      </c>
      <c r="AF4" s="93" t="s">
        <v>38</v>
      </c>
      <c r="AG4" s="94" t="s">
        <v>43</v>
      </c>
      <c r="AH4" s="95" t="s">
        <v>44</v>
      </c>
      <c r="AI4" s="91" t="s">
        <v>45</v>
      </c>
      <c r="AJ4" s="92" t="s">
        <v>38</v>
      </c>
      <c r="AK4" s="96"/>
      <c r="AL4" s="96" t="s">
        <v>38</v>
      </c>
      <c r="AM4" s="97" t="s">
        <v>46</v>
      </c>
      <c r="AN4" s="95" t="s">
        <v>47</v>
      </c>
      <c r="AO4" s="98" t="s">
        <v>48</v>
      </c>
      <c r="AQ4" s="99" t="s">
        <v>23</v>
      </c>
      <c r="AR4" s="99" t="s">
        <v>24</v>
      </c>
      <c r="AS4" s="100"/>
      <c r="AT4" s="101"/>
      <c r="AU4" s="102"/>
      <c r="AV4" s="103"/>
      <c r="AW4" s="104"/>
      <c r="AX4" s="105"/>
      <c r="AY4" s="102"/>
      <c r="AZ4" s="106"/>
      <c r="BA4" s="107" t="s">
        <v>49</v>
      </c>
      <c r="BB4" s="108" t="s">
        <v>50</v>
      </c>
      <c r="BC4" s="107" t="s">
        <v>51</v>
      </c>
      <c r="BD4" s="107" t="s">
        <v>49</v>
      </c>
      <c r="BE4" s="107" t="s">
        <v>50</v>
      </c>
      <c r="BF4" s="107" t="s">
        <v>51</v>
      </c>
    </row>
    <row r="5" spans="1:58" s="141" customFormat="1" ht="78.75" x14ac:dyDescent="0.2">
      <c r="A5" s="109">
        <v>1</v>
      </c>
      <c r="B5" s="110">
        <v>91</v>
      </c>
      <c r="C5" s="111" t="s">
        <v>52</v>
      </c>
      <c r="D5" s="112" t="s">
        <v>53</v>
      </c>
      <c r="E5" s="113" t="s">
        <v>54</v>
      </c>
      <c r="F5" s="114" t="s">
        <v>55</v>
      </c>
      <c r="G5" s="115">
        <v>3</v>
      </c>
      <c r="H5" s="116" t="s">
        <v>56</v>
      </c>
      <c r="I5" s="117" t="s">
        <v>56</v>
      </c>
      <c r="J5" s="118"/>
      <c r="K5" s="119">
        <v>99031</v>
      </c>
      <c r="L5" s="120">
        <v>59418</v>
      </c>
      <c r="M5" s="121">
        <f t="shared" ref="M5:M68" si="0">L5/K5*100</f>
        <v>59.999394129111081</v>
      </c>
      <c r="N5" s="122" t="str">
        <f t="shared" ref="N5:N68" si="1">IF(M5&lt;=60,"","!!!")</f>
        <v/>
      </c>
      <c r="O5" s="120">
        <v>39613</v>
      </c>
      <c r="P5" s="123">
        <f t="shared" ref="P5:P68" si="2">O5/K5*100</f>
        <v>40.000605870888911</v>
      </c>
      <c r="Q5" s="124">
        <f t="shared" ref="Q5:Q68" si="3">M5+P5</f>
        <v>100</v>
      </c>
      <c r="R5" s="125">
        <v>99031</v>
      </c>
      <c r="S5" s="126">
        <v>59418</v>
      </c>
      <c r="T5" s="127">
        <f t="shared" ref="T5:T68" si="4">ROUND(S5/R5*100,2)</f>
        <v>60</v>
      </c>
      <c r="U5" s="128" t="str">
        <f t="shared" ref="U5:U68" si="5">IF(T5&lt;=60,"","!!!")</f>
        <v/>
      </c>
      <c r="V5" s="120">
        <v>39613</v>
      </c>
      <c r="W5" s="129">
        <f t="shared" ref="W5:W68" si="6">ROUND(V5/R5*100,2)</f>
        <v>40</v>
      </c>
      <c r="X5" s="130">
        <f t="shared" ref="X5:X68" si="7">T5+W5</f>
        <v>100</v>
      </c>
      <c r="Y5" s="131" t="s">
        <v>57</v>
      </c>
      <c r="Z5" s="132"/>
      <c r="AA5" s="133">
        <v>5</v>
      </c>
      <c r="AB5" s="134">
        <f t="shared" ref="AB5:AB68" si="8">AA5*0.1</f>
        <v>0.5</v>
      </c>
      <c r="AC5" s="135">
        <v>15</v>
      </c>
      <c r="AD5" s="134">
        <f t="shared" ref="AD5:AD68" si="9">AC5*0.1</f>
        <v>1.5</v>
      </c>
      <c r="AE5" s="135">
        <v>0</v>
      </c>
      <c r="AF5" s="134">
        <f t="shared" ref="AF5:AF68" si="10">AE5*0.25</f>
        <v>0</v>
      </c>
      <c r="AG5" s="136">
        <f t="shared" ref="AG5:AG68" si="11">AA5+AC5+AE5</f>
        <v>20</v>
      </c>
      <c r="AH5" s="137">
        <f t="shared" ref="AH5:AH68" si="12">(AA5*0.1)+(AC5*0.1)+(AE5*0.25)</f>
        <v>2</v>
      </c>
      <c r="AI5" s="133">
        <v>15</v>
      </c>
      <c r="AJ5" s="134">
        <f t="shared" ref="AJ5:AJ68" si="13">AI5*0.55</f>
        <v>8.25</v>
      </c>
      <c r="AK5" s="138"/>
      <c r="AL5" s="134"/>
      <c r="AM5" s="139">
        <f t="shared" ref="AM5:AM68" si="14">AI5</f>
        <v>15</v>
      </c>
      <c r="AN5" s="137">
        <f t="shared" ref="AN5:AN68" si="15">(AI5*0.55)</f>
        <v>8.25</v>
      </c>
      <c r="AO5" s="140">
        <f t="shared" ref="AO5:AO68" si="16">AH5+AN5</f>
        <v>10.25</v>
      </c>
      <c r="AQ5" s="142" t="str">
        <f t="shared" ref="AQ5:AQ68" si="17">IF(S5&gt;100000,S5*0.9,"")</f>
        <v/>
      </c>
      <c r="AR5" s="142">
        <f t="shared" ref="AR5:AR68" si="18">IF(S5&lt;=100000,S5,"")</f>
        <v>59418</v>
      </c>
      <c r="AS5" s="143">
        <v>1135</v>
      </c>
      <c r="AT5" s="144" t="s">
        <v>58</v>
      </c>
      <c r="AU5" s="145" t="s">
        <v>59</v>
      </c>
      <c r="AV5" s="146" t="s">
        <v>60</v>
      </c>
      <c r="AW5" s="147" t="s">
        <v>61</v>
      </c>
      <c r="AX5" s="148" t="s">
        <v>52</v>
      </c>
      <c r="AY5" s="145" t="s">
        <v>62</v>
      </c>
      <c r="AZ5" s="149" t="s">
        <v>63</v>
      </c>
      <c r="BA5" s="150" t="s">
        <v>64</v>
      </c>
      <c r="BB5" s="150" t="s">
        <v>53</v>
      </c>
      <c r="BC5" s="151" t="s">
        <v>65</v>
      </c>
      <c r="BD5" s="150" t="s">
        <v>64</v>
      </c>
      <c r="BE5" s="150" t="s">
        <v>53</v>
      </c>
      <c r="BF5" s="151" t="s">
        <v>65</v>
      </c>
    </row>
    <row r="6" spans="1:58" s="141" customFormat="1" ht="56.25" x14ac:dyDescent="0.2">
      <c r="A6" s="152">
        <v>2</v>
      </c>
      <c r="B6" s="110">
        <v>114</v>
      </c>
      <c r="C6" s="111" t="s">
        <v>66</v>
      </c>
      <c r="D6" s="112" t="s">
        <v>67</v>
      </c>
      <c r="E6" s="153" t="s">
        <v>68</v>
      </c>
      <c r="F6" s="114" t="s">
        <v>68</v>
      </c>
      <c r="G6" s="154">
        <v>3</v>
      </c>
      <c r="H6" s="116" t="s">
        <v>69</v>
      </c>
      <c r="I6" s="155" t="s">
        <v>70</v>
      </c>
      <c r="J6" s="118"/>
      <c r="K6" s="119">
        <v>88585</v>
      </c>
      <c r="L6" s="120">
        <v>53151</v>
      </c>
      <c r="M6" s="121">
        <f t="shared" si="0"/>
        <v>60</v>
      </c>
      <c r="N6" s="122" t="str">
        <f t="shared" si="1"/>
        <v/>
      </c>
      <c r="O6" s="120">
        <v>35434</v>
      </c>
      <c r="P6" s="123">
        <f t="shared" si="2"/>
        <v>40</v>
      </c>
      <c r="Q6" s="124">
        <f t="shared" si="3"/>
        <v>100</v>
      </c>
      <c r="R6" s="125">
        <v>88585</v>
      </c>
      <c r="S6" s="126">
        <v>53151</v>
      </c>
      <c r="T6" s="127">
        <f t="shared" si="4"/>
        <v>60</v>
      </c>
      <c r="U6" s="128" t="str">
        <f t="shared" si="5"/>
        <v/>
      </c>
      <c r="V6" s="120">
        <v>35434</v>
      </c>
      <c r="W6" s="129">
        <f t="shared" si="6"/>
        <v>40</v>
      </c>
      <c r="X6" s="130">
        <f t="shared" si="7"/>
        <v>100</v>
      </c>
      <c r="Y6" s="131" t="s">
        <v>57</v>
      </c>
      <c r="Z6" s="132"/>
      <c r="AA6" s="133">
        <v>5</v>
      </c>
      <c r="AB6" s="134">
        <f t="shared" si="8"/>
        <v>0.5</v>
      </c>
      <c r="AC6" s="135">
        <v>15</v>
      </c>
      <c r="AD6" s="134">
        <f t="shared" si="9"/>
        <v>1.5</v>
      </c>
      <c r="AE6" s="135">
        <v>0</v>
      </c>
      <c r="AF6" s="134">
        <f t="shared" si="10"/>
        <v>0</v>
      </c>
      <c r="AG6" s="136">
        <f t="shared" si="11"/>
        <v>20</v>
      </c>
      <c r="AH6" s="137">
        <f t="shared" si="12"/>
        <v>2</v>
      </c>
      <c r="AI6" s="133">
        <v>15</v>
      </c>
      <c r="AJ6" s="134">
        <f t="shared" si="13"/>
        <v>8.25</v>
      </c>
      <c r="AK6" s="138"/>
      <c r="AL6" s="134"/>
      <c r="AM6" s="139">
        <f t="shared" si="14"/>
        <v>15</v>
      </c>
      <c r="AN6" s="137">
        <f t="shared" si="15"/>
        <v>8.25</v>
      </c>
      <c r="AO6" s="140">
        <f t="shared" si="16"/>
        <v>10.25</v>
      </c>
      <c r="AQ6" s="142" t="str">
        <f t="shared" si="17"/>
        <v/>
      </c>
      <c r="AR6" s="142">
        <f t="shared" si="18"/>
        <v>53151</v>
      </c>
      <c r="AS6" s="143">
        <v>1136</v>
      </c>
      <c r="AT6" s="156" t="s">
        <v>71</v>
      </c>
      <c r="AU6" s="145" t="s">
        <v>72</v>
      </c>
      <c r="AV6" s="157" t="s">
        <v>60</v>
      </c>
      <c r="AW6" s="158" t="s">
        <v>61</v>
      </c>
      <c r="AX6" s="159" t="s">
        <v>66</v>
      </c>
      <c r="AY6" s="145" t="s">
        <v>62</v>
      </c>
      <c r="AZ6" s="160" t="s">
        <v>73</v>
      </c>
      <c r="BA6" s="150" t="s">
        <v>74</v>
      </c>
      <c r="BB6" s="150" t="s">
        <v>67</v>
      </c>
      <c r="BC6" s="151" t="s">
        <v>75</v>
      </c>
      <c r="BD6" s="150" t="s">
        <v>74</v>
      </c>
      <c r="BE6" s="150" t="s">
        <v>67</v>
      </c>
      <c r="BF6" s="151" t="s">
        <v>75</v>
      </c>
    </row>
    <row r="7" spans="1:58" s="141" customFormat="1" ht="78.75" x14ac:dyDescent="0.2">
      <c r="A7" s="152">
        <v>3</v>
      </c>
      <c r="B7" s="110">
        <v>116</v>
      </c>
      <c r="C7" s="111" t="s">
        <v>66</v>
      </c>
      <c r="D7" s="112" t="s">
        <v>67</v>
      </c>
      <c r="E7" s="153" t="s">
        <v>76</v>
      </c>
      <c r="F7" s="114" t="s">
        <v>77</v>
      </c>
      <c r="G7" s="154" t="s">
        <v>78</v>
      </c>
      <c r="H7" s="116" t="s">
        <v>79</v>
      </c>
      <c r="I7" s="155" t="s">
        <v>80</v>
      </c>
      <c r="J7" s="118"/>
      <c r="K7" s="119">
        <v>64332</v>
      </c>
      <c r="L7" s="120">
        <v>38600</v>
      </c>
      <c r="M7" s="121">
        <f t="shared" si="0"/>
        <v>60.001243549089104</v>
      </c>
      <c r="N7" s="122" t="str">
        <f t="shared" si="1"/>
        <v>!!!</v>
      </c>
      <c r="O7" s="120">
        <v>25732</v>
      </c>
      <c r="P7" s="123">
        <f t="shared" si="2"/>
        <v>39.998756450910896</v>
      </c>
      <c r="Q7" s="124">
        <f t="shared" si="3"/>
        <v>100</v>
      </c>
      <c r="R7" s="125">
        <v>64332</v>
      </c>
      <c r="S7" s="126">
        <v>38600</v>
      </c>
      <c r="T7" s="127">
        <f t="shared" si="4"/>
        <v>60</v>
      </c>
      <c r="U7" s="128" t="str">
        <f t="shared" si="5"/>
        <v/>
      </c>
      <c r="V7" s="120">
        <v>25732</v>
      </c>
      <c r="W7" s="129">
        <f t="shared" si="6"/>
        <v>40</v>
      </c>
      <c r="X7" s="130">
        <f t="shared" si="7"/>
        <v>100</v>
      </c>
      <c r="Y7" s="131" t="s">
        <v>57</v>
      </c>
      <c r="Z7" s="132"/>
      <c r="AA7" s="133">
        <v>5</v>
      </c>
      <c r="AB7" s="134">
        <f t="shared" si="8"/>
        <v>0.5</v>
      </c>
      <c r="AC7" s="135">
        <v>15</v>
      </c>
      <c r="AD7" s="134">
        <f t="shared" si="9"/>
        <v>1.5</v>
      </c>
      <c r="AE7" s="135">
        <v>0</v>
      </c>
      <c r="AF7" s="134">
        <f t="shared" si="10"/>
        <v>0</v>
      </c>
      <c r="AG7" s="136">
        <f t="shared" si="11"/>
        <v>20</v>
      </c>
      <c r="AH7" s="137">
        <f t="shared" si="12"/>
        <v>2</v>
      </c>
      <c r="AI7" s="133">
        <v>9</v>
      </c>
      <c r="AJ7" s="134">
        <f t="shared" si="13"/>
        <v>4.95</v>
      </c>
      <c r="AK7" s="138"/>
      <c r="AL7" s="134"/>
      <c r="AM7" s="139">
        <f t="shared" si="14"/>
        <v>9</v>
      </c>
      <c r="AN7" s="137">
        <f t="shared" si="15"/>
        <v>4.95</v>
      </c>
      <c r="AO7" s="140">
        <f t="shared" si="16"/>
        <v>6.95</v>
      </c>
      <c r="AQ7" s="142" t="str">
        <f t="shared" si="17"/>
        <v/>
      </c>
      <c r="AR7" s="142">
        <f t="shared" si="18"/>
        <v>38600</v>
      </c>
      <c r="AS7" s="143">
        <v>1137</v>
      </c>
      <c r="AT7" s="161" t="s">
        <v>81</v>
      </c>
      <c r="AU7" s="145" t="s">
        <v>82</v>
      </c>
      <c r="AV7" s="157" t="s">
        <v>60</v>
      </c>
      <c r="AW7" s="158" t="s">
        <v>61</v>
      </c>
      <c r="AX7" s="159" t="s">
        <v>66</v>
      </c>
      <c r="AY7" s="145" t="s">
        <v>62</v>
      </c>
      <c r="AZ7" s="160" t="s">
        <v>73</v>
      </c>
      <c r="BA7" s="150" t="s">
        <v>74</v>
      </c>
      <c r="BB7" s="150" t="s">
        <v>67</v>
      </c>
      <c r="BC7" s="151" t="s">
        <v>75</v>
      </c>
      <c r="BD7" s="150" t="s">
        <v>74</v>
      </c>
      <c r="BE7" s="150" t="s">
        <v>67</v>
      </c>
      <c r="BF7" s="151" t="s">
        <v>75</v>
      </c>
    </row>
    <row r="8" spans="1:58" s="141" customFormat="1" ht="45" x14ac:dyDescent="0.2">
      <c r="A8" s="152">
        <v>4</v>
      </c>
      <c r="B8" s="110">
        <v>21</v>
      </c>
      <c r="C8" s="111" t="s">
        <v>83</v>
      </c>
      <c r="D8" s="112" t="s">
        <v>84</v>
      </c>
      <c r="E8" s="162" t="s">
        <v>85</v>
      </c>
      <c r="F8" s="163" t="s">
        <v>55</v>
      </c>
      <c r="G8" s="154">
        <v>3</v>
      </c>
      <c r="H8" s="116" t="s">
        <v>86</v>
      </c>
      <c r="I8" s="155" t="s">
        <v>86</v>
      </c>
      <c r="J8" s="118"/>
      <c r="K8" s="119">
        <v>52525</v>
      </c>
      <c r="L8" s="120">
        <v>15000</v>
      </c>
      <c r="M8" s="121">
        <f t="shared" si="0"/>
        <v>28.557829604950026</v>
      </c>
      <c r="N8" s="122" t="str">
        <f t="shared" si="1"/>
        <v/>
      </c>
      <c r="O8" s="120">
        <v>37525</v>
      </c>
      <c r="P8" s="123">
        <f t="shared" si="2"/>
        <v>71.44217039504997</v>
      </c>
      <c r="Q8" s="124">
        <f t="shared" si="3"/>
        <v>100</v>
      </c>
      <c r="R8" s="125">
        <v>52525</v>
      </c>
      <c r="S8" s="126">
        <v>15000</v>
      </c>
      <c r="T8" s="127">
        <f t="shared" si="4"/>
        <v>28.56</v>
      </c>
      <c r="U8" s="128" t="str">
        <f t="shared" si="5"/>
        <v/>
      </c>
      <c r="V8" s="120">
        <v>37525</v>
      </c>
      <c r="W8" s="129">
        <f t="shared" si="6"/>
        <v>71.44</v>
      </c>
      <c r="X8" s="130">
        <f t="shared" si="7"/>
        <v>100</v>
      </c>
      <c r="Y8" s="131" t="s">
        <v>57</v>
      </c>
      <c r="Z8" s="132"/>
      <c r="AA8" s="133">
        <v>15</v>
      </c>
      <c r="AB8" s="134">
        <f t="shared" si="8"/>
        <v>1.5</v>
      </c>
      <c r="AC8" s="135">
        <v>15</v>
      </c>
      <c r="AD8" s="134">
        <f t="shared" si="9"/>
        <v>1.5</v>
      </c>
      <c r="AE8" s="135">
        <v>15</v>
      </c>
      <c r="AF8" s="134">
        <f t="shared" si="10"/>
        <v>3.75</v>
      </c>
      <c r="AG8" s="136">
        <f t="shared" si="11"/>
        <v>45</v>
      </c>
      <c r="AH8" s="137">
        <f t="shared" si="12"/>
        <v>6.75</v>
      </c>
      <c r="AI8" s="133">
        <v>15</v>
      </c>
      <c r="AJ8" s="134">
        <f t="shared" si="13"/>
        <v>8.25</v>
      </c>
      <c r="AK8" s="138"/>
      <c r="AL8" s="134"/>
      <c r="AM8" s="139">
        <f t="shared" si="14"/>
        <v>15</v>
      </c>
      <c r="AN8" s="137">
        <f t="shared" si="15"/>
        <v>8.25</v>
      </c>
      <c r="AO8" s="140">
        <f t="shared" si="16"/>
        <v>15</v>
      </c>
      <c r="AQ8" s="142" t="str">
        <f t="shared" si="17"/>
        <v/>
      </c>
      <c r="AR8" s="142">
        <f t="shared" si="18"/>
        <v>15000</v>
      </c>
      <c r="AS8" s="143">
        <v>1138</v>
      </c>
      <c r="AT8" s="161" t="s">
        <v>87</v>
      </c>
      <c r="AU8" s="145" t="s">
        <v>88</v>
      </c>
      <c r="AV8" s="146" t="s">
        <v>60</v>
      </c>
      <c r="AW8" s="147" t="s">
        <v>89</v>
      </c>
      <c r="AX8" s="148" t="s">
        <v>83</v>
      </c>
      <c r="AY8" s="145" t="s">
        <v>62</v>
      </c>
      <c r="AZ8" s="160" t="s">
        <v>90</v>
      </c>
      <c r="BA8" s="150" t="s">
        <v>91</v>
      </c>
      <c r="BB8" s="150" t="s">
        <v>84</v>
      </c>
      <c r="BC8" s="151" t="s">
        <v>92</v>
      </c>
      <c r="BD8" s="150" t="s">
        <v>91</v>
      </c>
      <c r="BE8" s="150" t="s">
        <v>84</v>
      </c>
      <c r="BF8" s="151" t="s">
        <v>92</v>
      </c>
    </row>
    <row r="9" spans="1:58" s="141" customFormat="1" ht="56.25" x14ac:dyDescent="0.2">
      <c r="A9" s="152">
        <v>5</v>
      </c>
      <c r="B9" s="110">
        <v>207</v>
      </c>
      <c r="C9" s="111" t="s">
        <v>93</v>
      </c>
      <c r="D9" s="112" t="s">
        <v>94</v>
      </c>
      <c r="E9" s="153" t="s">
        <v>95</v>
      </c>
      <c r="F9" s="114" t="s">
        <v>95</v>
      </c>
      <c r="G9" s="154" t="s">
        <v>96</v>
      </c>
      <c r="H9" s="116" t="s">
        <v>97</v>
      </c>
      <c r="I9" s="155" t="s">
        <v>98</v>
      </c>
      <c r="J9" s="118"/>
      <c r="K9" s="119">
        <v>195594</v>
      </c>
      <c r="L9" s="120">
        <v>107577</v>
      </c>
      <c r="M9" s="121">
        <f t="shared" si="0"/>
        <v>55.000153378938002</v>
      </c>
      <c r="N9" s="122" t="str">
        <f t="shared" si="1"/>
        <v/>
      </c>
      <c r="O9" s="120">
        <v>88017</v>
      </c>
      <c r="P9" s="123">
        <f t="shared" si="2"/>
        <v>44.999846621061998</v>
      </c>
      <c r="Q9" s="124">
        <f t="shared" si="3"/>
        <v>100</v>
      </c>
      <c r="R9" s="125">
        <v>195594</v>
      </c>
      <c r="S9" s="126">
        <v>107577</v>
      </c>
      <c r="T9" s="127">
        <f t="shared" si="4"/>
        <v>55</v>
      </c>
      <c r="U9" s="128" t="str">
        <f t="shared" si="5"/>
        <v/>
      </c>
      <c r="V9" s="120">
        <v>88017</v>
      </c>
      <c r="W9" s="129">
        <f t="shared" si="6"/>
        <v>45</v>
      </c>
      <c r="X9" s="130">
        <f t="shared" si="7"/>
        <v>100</v>
      </c>
      <c r="Y9" s="131" t="s">
        <v>57</v>
      </c>
      <c r="Z9" s="132"/>
      <c r="AA9" s="133">
        <v>5</v>
      </c>
      <c r="AB9" s="134">
        <f t="shared" si="8"/>
        <v>0.5</v>
      </c>
      <c r="AC9" s="135">
        <v>15</v>
      </c>
      <c r="AD9" s="134">
        <f t="shared" si="9"/>
        <v>1.5</v>
      </c>
      <c r="AE9" s="135">
        <v>0</v>
      </c>
      <c r="AF9" s="134">
        <f t="shared" si="10"/>
        <v>0</v>
      </c>
      <c r="AG9" s="136">
        <f t="shared" si="11"/>
        <v>20</v>
      </c>
      <c r="AH9" s="137">
        <f t="shared" si="12"/>
        <v>2</v>
      </c>
      <c r="AI9" s="133">
        <v>3</v>
      </c>
      <c r="AJ9" s="134">
        <f t="shared" si="13"/>
        <v>1.6500000000000001</v>
      </c>
      <c r="AK9" s="138"/>
      <c r="AL9" s="134"/>
      <c r="AM9" s="139">
        <f t="shared" si="14"/>
        <v>3</v>
      </c>
      <c r="AN9" s="137">
        <f t="shared" si="15"/>
        <v>1.6500000000000001</v>
      </c>
      <c r="AO9" s="140">
        <f t="shared" si="16"/>
        <v>3.6500000000000004</v>
      </c>
      <c r="AQ9" s="142">
        <f t="shared" si="17"/>
        <v>96819.3</v>
      </c>
      <c r="AR9" s="142" t="str">
        <f t="shared" si="18"/>
        <v/>
      </c>
      <c r="AS9" s="143">
        <v>1139</v>
      </c>
      <c r="AT9" s="161" t="s">
        <v>99</v>
      </c>
      <c r="AU9" s="145" t="s">
        <v>100</v>
      </c>
      <c r="AV9" s="157" t="s">
        <v>60</v>
      </c>
      <c r="AW9" s="158" t="s">
        <v>101</v>
      </c>
      <c r="AX9" s="159" t="s">
        <v>93</v>
      </c>
      <c r="AY9" s="145" t="s">
        <v>62</v>
      </c>
      <c r="AZ9" s="160" t="s">
        <v>102</v>
      </c>
      <c r="BA9" s="150" t="s">
        <v>103</v>
      </c>
      <c r="BB9" s="150" t="s">
        <v>94</v>
      </c>
      <c r="BC9" s="151" t="s">
        <v>104</v>
      </c>
      <c r="BD9" s="150" t="s">
        <v>103</v>
      </c>
      <c r="BE9" s="150" t="s">
        <v>94</v>
      </c>
      <c r="BF9" s="151" t="s">
        <v>104</v>
      </c>
    </row>
    <row r="10" spans="1:58" s="141" customFormat="1" ht="90" x14ac:dyDescent="0.2">
      <c r="A10" s="152">
        <v>6</v>
      </c>
      <c r="B10" s="110">
        <v>138</v>
      </c>
      <c r="C10" s="111" t="s">
        <v>105</v>
      </c>
      <c r="D10" s="112" t="s">
        <v>106</v>
      </c>
      <c r="E10" s="153" t="s">
        <v>54</v>
      </c>
      <c r="F10" s="114" t="s">
        <v>107</v>
      </c>
      <c r="G10" s="154">
        <v>3</v>
      </c>
      <c r="H10" s="116" t="s">
        <v>108</v>
      </c>
      <c r="I10" s="155" t="s">
        <v>109</v>
      </c>
      <c r="J10" s="118"/>
      <c r="K10" s="119">
        <v>53757</v>
      </c>
      <c r="L10" s="120">
        <v>32254</v>
      </c>
      <c r="M10" s="121">
        <f t="shared" si="0"/>
        <v>59.999627955429055</v>
      </c>
      <c r="N10" s="122" t="str">
        <f t="shared" si="1"/>
        <v/>
      </c>
      <c r="O10" s="120">
        <v>21503</v>
      </c>
      <c r="P10" s="123">
        <f t="shared" si="2"/>
        <v>40.000372044570945</v>
      </c>
      <c r="Q10" s="124">
        <f t="shared" si="3"/>
        <v>100</v>
      </c>
      <c r="R10" s="125">
        <v>53757</v>
      </c>
      <c r="S10" s="126">
        <v>32254</v>
      </c>
      <c r="T10" s="127">
        <f t="shared" si="4"/>
        <v>60</v>
      </c>
      <c r="U10" s="128" t="str">
        <f t="shared" si="5"/>
        <v/>
      </c>
      <c r="V10" s="120">
        <v>21503</v>
      </c>
      <c r="W10" s="129">
        <f t="shared" si="6"/>
        <v>40</v>
      </c>
      <c r="X10" s="130">
        <f t="shared" si="7"/>
        <v>100</v>
      </c>
      <c r="Y10" s="131" t="s">
        <v>57</v>
      </c>
      <c r="Z10" s="132"/>
      <c r="AA10" s="133">
        <v>5</v>
      </c>
      <c r="AB10" s="134">
        <f t="shared" si="8"/>
        <v>0.5</v>
      </c>
      <c r="AC10" s="135">
        <v>15</v>
      </c>
      <c r="AD10" s="134">
        <f t="shared" si="9"/>
        <v>1.5</v>
      </c>
      <c r="AE10" s="135">
        <v>0</v>
      </c>
      <c r="AF10" s="134">
        <f t="shared" si="10"/>
        <v>0</v>
      </c>
      <c r="AG10" s="136">
        <f t="shared" si="11"/>
        <v>20</v>
      </c>
      <c r="AH10" s="137">
        <f t="shared" si="12"/>
        <v>2</v>
      </c>
      <c r="AI10" s="133">
        <v>15</v>
      </c>
      <c r="AJ10" s="134">
        <f t="shared" si="13"/>
        <v>8.25</v>
      </c>
      <c r="AK10" s="138"/>
      <c r="AL10" s="134"/>
      <c r="AM10" s="139">
        <f t="shared" si="14"/>
        <v>15</v>
      </c>
      <c r="AN10" s="137">
        <f t="shared" si="15"/>
        <v>8.25</v>
      </c>
      <c r="AO10" s="140">
        <f t="shared" si="16"/>
        <v>10.25</v>
      </c>
      <c r="AQ10" s="142" t="str">
        <f t="shared" si="17"/>
        <v/>
      </c>
      <c r="AR10" s="142">
        <f t="shared" si="18"/>
        <v>32254</v>
      </c>
      <c r="AS10" s="143">
        <v>1140</v>
      </c>
      <c r="AT10" s="161" t="s">
        <v>110</v>
      </c>
      <c r="AU10" s="145" t="s">
        <v>111</v>
      </c>
      <c r="AV10" s="157" t="s">
        <v>60</v>
      </c>
      <c r="AW10" s="158" t="s">
        <v>112</v>
      </c>
      <c r="AX10" s="159" t="s">
        <v>105</v>
      </c>
      <c r="AY10" s="145" t="s">
        <v>62</v>
      </c>
      <c r="AZ10" s="160" t="s">
        <v>113</v>
      </c>
      <c r="BA10" s="150" t="s">
        <v>114</v>
      </c>
      <c r="BB10" s="150" t="s">
        <v>106</v>
      </c>
      <c r="BC10" s="151" t="s">
        <v>115</v>
      </c>
      <c r="BD10" s="150" t="s">
        <v>114</v>
      </c>
      <c r="BE10" s="150" t="s">
        <v>106</v>
      </c>
      <c r="BF10" s="151" t="s">
        <v>115</v>
      </c>
    </row>
    <row r="11" spans="1:58" s="141" customFormat="1" ht="78.75" x14ac:dyDescent="0.2">
      <c r="A11" s="152">
        <v>7</v>
      </c>
      <c r="B11" s="110">
        <v>120</v>
      </c>
      <c r="C11" s="111" t="s">
        <v>116</v>
      </c>
      <c r="D11" s="112" t="s">
        <v>117</v>
      </c>
      <c r="E11" s="153" t="s">
        <v>118</v>
      </c>
      <c r="F11" s="114" t="s">
        <v>119</v>
      </c>
      <c r="G11" s="154">
        <v>3</v>
      </c>
      <c r="H11" s="116" t="s">
        <v>120</v>
      </c>
      <c r="I11" s="155" t="s">
        <v>121</v>
      </c>
      <c r="J11" s="118"/>
      <c r="K11" s="119">
        <v>31800</v>
      </c>
      <c r="L11" s="120">
        <v>18800</v>
      </c>
      <c r="M11" s="121">
        <f t="shared" si="0"/>
        <v>59.119496855345908</v>
      </c>
      <c r="N11" s="122" t="str">
        <f t="shared" si="1"/>
        <v/>
      </c>
      <c r="O11" s="120">
        <v>13000</v>
      </c>
      <c r="P11" s="123">
        <f t="shared" si="2"/>
        <v>40.880503144654092</v>
      </c>
      <c r="Q11" s="124">
        <f t="shared" si="3"/>
        <v>100</v>
      </c>
      <c r="R11" s="125">
        <v>31800</v>
      </c>
      <c r="S11" s="126">
        <v>18800</v>
      </c>
      <c r="T11" s="127">
        <f t="shared" si="4"/>
        <v>59.12</v>
      </c>
      <c r="U11" s="128" t="str">
        <f t="shared" si="5"/>
        <v/>
      </c>
      <c r="V11" s="120">
        <v>13000</v>
      </c>
      <c r="W11" s="129">
        <f t="shared" si="6"/>
        <v>40.880000000000003</v>
      </c>
      <c r="X11" s="130">
        <f t="shared" si="7"/>
        <v>100</v>
      </c>
      <c r="Y11" s="131" t="s">
        <v>57</v>
      </c>
      <c r="Z11" s="132"/>
      <c r="AA11" s="133">
        <v>5</v>
      </c>
      <c r="AB11" s="134">
        <f t="shared" si="8"/>
        <v>0.5</v>
      </c>
      <c r="AC11" s="135">
        <v>15</v>
      </c>
      <c r="AD11" s="134">
        <f t="shared" si="9"/>
        <v>1.5</v>
      </c>
      <c r="AE11" s="135">
        <v>0</v>
      </c>
      <c r="AF11" s="134">
        <f t="shared" si="10"/>
        <v>0</v>
      </c>
      <c r="AG11" s="136">
        <f t="shared" si="11"/>
        <v>20</v>
      </c>
      <c r="AH11" s="137">
        <f t="shared" si="12"/>
        <v>2</v>
      </c>
      <c r="AI11" s="133">
        <v>15</v>
      </c>
      <c r="AJ11" s="134">
        <f t="shared" si="13"/>
        <v>8.25</v>
      </c>
      <c r="AK11" s="138"/>
      <c r="AL11" s="134"/>
      <c r="AM11" s="139">
        <f t="shared" si="14"/>
        <v>15</v>
      </c>
      <c r="AN11" s="137">
        <f t="shared" si="15"/>
        <v>8.25</v>
      </c>
      <c r="AO11" s="140">
        <f t="shared" si="16"/>
        <v>10.25</v>
      </c>
      <c r="AQ11" s="142" t="str">
        <f t="shared" si="17"/>
        <v/>
      </c>
      <c r="AR11" s="142">
        <f t="shared" si="18"/>
        <v>18800</v>
      </c>
      <c r="AS11" s="143">
        <v>1141</v>
      </c>
      <c r="AT11" s="161" t="s">
        <v>122</v>
      </c>
      <c r="AU11" s="145" t="s">
        <v>123</v>
      </c>
      <c r="AV11" s="157" t="s">
        <v>60</v>
      </c>
      <c r="AW11" s="158" t="s">
        <v>61</v>
      </c>
      <c r="AX11" s="159" t="s">
        <v>116</v>
      </c>
      <c r="AY11" s="145" t="s">
        <v>62</v>
      </c>
      <c r="AZ11" s="160" t="s">
        <v>124</v>
      </c>
      <c r="BA11" s="150" t="s">
        <v>125</v>
      </c>
      <c r="BB11" s="150" t="s">
        <v>117</v>
      </c>
      <c r="BC11" s="151" t="s">
        <v>126</v>
      </c>
      <c r="BD11" s="150" t="s">
        <v>125</v>
      </c>
      <c r="BE11" s="150" t="s">
        <v>117</v>
      </c>
      <c r="BF11" s="151" t="s">
        <v>126</v>
      </c>
    </row>
    <row r="12" spans="1:58" s="141" customFormat="1" ht="45" x14ac:dyDescent="0.2">
      <c r="A12" s="152">
        <v>8</v>
      </c>
      <c r="B12" s="110">
        <v>76</v>
      </c>
      <c r="C12" s="111" t="s">
        <v>127</v>
      </c>
      <c r="D12" s="112" t="s">
        <v>128</v>
      </c>
      <c r="E12" s="153" t="s">
        <v>129</v>
      </c>
      <c r="F12" s="114" t="s">
        <v>55</v>
      </c>
      <c r="G12" s="154">
        <v>3</v>
      </c>
      <c r="H12" s="116" t="s">
        <v>130</v>
      </c>
      <c r="I12" s="155" t="s">
        <v>130</v>
      </c>
      <c r="J12" s="118"/>
      <c r="K12" s="119">
        <v>24000</v>
      </c>
      <c r="L12" s="120">
        <v>14000</v>
      </c>
      <c r="M12" s="121">
        <f t="shared" si="0"/>
        <v>58.333333333333336</v>
      </c>
      <c r="N12" s="122" t="str">
        <f t="shared" si="1"/>
        <v/>
      </c>
      <c r="O12" s="120">
        <v>10000</v>
      </c>
      <c r="P12" s="123">
        <f t="shared" si="2"/>
        <v>41.666666666666671</v>
      </c>
      <c r="Q12" s="124">
        <f t="shared" si="3"/>
        <v>100</v>
      </c>
      <c r="R12" s="125">
        <v>24000</v>
      </c>
      <c r="S12" s="126">
        <v>14000</v>
      </c>
      <c r="T12" s="127">
        <f t="shared" si="4"/>
        <v>58.33</v>
      </c>
      <c r="U12" s="128" t="str">
        <f t="shared" si="5"/>
        <v/>
      </c>
      <c r="V12" s="120">
        <v>10000</v>
      </c>
      <c r="W12" s="129">
        <f t="shared" si="6"/>
        <v>41.67</v>
      </c>
      <c r="X12" s="130">
        <f t="shared" si="7"/>
        <v>100</v>
      </c>
      <c r="Y12" s="131" t="s">
        <v>57</v>
      </c>
      <c r="Z12" s="132"/>
      <c r="AA12" s="133">
        <v>5</v>
      </c>
      <c r="AB12" s="134">
        <f t="shared" si="8"/>
        <v>0.5</v>
      </c>
      <c r="AC12" s="135">
        <v>15</v>
      </c>
      <c r="AD12" s="134">
        <f t="shared" si="9"/>
        <v>1.5</v>
      </c>
      <c r="AE12" s="135">
        <v>0</v>
      </c>
      <c r="AF12" s="134">
        <f t="shared" si="10"/>
        <v>0</v>
      </c>
      <c r="AG12" s="136">
        <f t="shared" si="11"/>
        <v>20</v>
      </c>
      <c r="AH12" s="137">
        <f t="shared" si="12"/>
        <v>2</v>
      </c>
      <c r="AI12" s="133">
        <v>15</v>
      </c>
      <c r="AJ12" s="134">
        <f t="shared" si="13"/>
        <v>8.25</v>
      </c>
      <c r="AK12" s="138"/>
      <c r="AL12" s="134"/>
      <c r="AM12" s="139">
        <f t="shared" si="14"/>
        <v>15</v>
      </c>
      <c r="AN12" s="137">
        <f t="shared" si="15"/>
        <v>8.25</v>
      </c>
      <c r="AO12" s="140">
        <f t="shared" si="16"/>
        <v>10.25</v>
      </c>
      <c r="AQ12" s="142" t="str">
        <f t="shared" si="17"/>
        <v/>
      </c>
      <c r="AR12" s="142">
        <f t="shared" si="18"/>
        <v>14000</v>
      </c>
      <c r="AS12" s="143">
        <v>1142</v>
      </c>
      <c r="AT12" s="161" t="s">
        <v>131</v>
      </c>
      <c r="AU12" s="145" t="s">
        <v>132</v>
      </c>
      <c r="AV12" s="146" t="s">
        <v>60</v>
      </c>
      <c r="AW12" s="147" t="s">
        <v>133</v>
      </c>
      <c r="AX12" s="148" t="s">
        <v>127</v>
      </c>
      <c r="AY12" s="145" t="s">
        <v>62</v>
      </c>
      <c r="AZ12" s="160" t="s">
        <v>134</v>
      </c>
      <c r="BA12" s="150" t="s">
        <v>135</v>
      </c>
      <c r="BB12" s="150" t="s">
        <v>128</v>
      </c>
      <c r="BC12" s="151" t="s">
        <v>136</v>
      </c>
      <c r="BD12" s="150" t="s">
        <v>135</v>
      </c>
      <c r="BE12" s="150" t="s">
        <v>128</v>
      </c>
      <c r="BF12" s="151" t="s">
        <v>136</v>
      </c>
    </row>
    <row r="13" spans="1:58" s="141" customFormat="1" ht="33.75" x14ac:dyDescent="0.2">
      <c r="A13" s="152">
        <v>9</v>
      </c>
      <c r="B13" s="110">
        <v>137</v>
      </c>
      <c r="C13" s="111" t="s">
        <v>137</v>
      </c>
      <c r="D13" s="112" t="s">
        <v>138</v>
      </c>
      <c r="E13" s="153" t="s">
        <v>139</v>
      </c>
      <c r="F13" s="114" t="s">
        <v>140</v>
      </c>
      <c r="G13" s="154" t="s">
        <v>141</v>
      </c>
      <c r="H13" s="116" t="s">
        <v>142</v>
      </c>
      <c r="I13" s="155" t="s">
        <v>143</v>
      </c>
      <c r="J13" s="118"/>
      <c r="K13" s="119">
        <v>75000</v>
      </c>
      <c r="L13" s="120">
        <v>35000</v>
      </c>
      <c r="M13" s="121">
        <f t="shared" si="0"/>
        <v>46.666666666666664</v>
      </c>
      <c r="N13" s="122" t="str">
        <f t="shared" si="1"/>
        <v/>
      </c>
      <c r="O13" s="120">
        <v>40000</v>
      </c>
      <c r="P13" s="123">
        <f t="shared" si="2"/>
        <v>53.333333333333336</v>
      </c>
      <c r="Q13" s="124">
        <f t="shared" si="3"/>
        <v>100</v>
      </c>
      <c r="R13" s="125">
        <v>75000</v>
      </c>
      <c r="S13" s="126">
        <v>35000</v>
      </c>
      <c r="T13" s="127">
        <f t="shared" si="4"/>
        <v>46.67</v>
      </c>
      <c r="U13" s="128" t="str">
        <f t="shared" si="5"/>
        <v/>
      </c>
      <c r="V13" s="120">
        <v>40000</v>
      </c>
      <c r="W13" s="129">
        <f t="shared" si="6"/>
        <v>53.33</v>
      </c>
      <c r="X13" s="130">
        <f t="shared" si="7"/>
        <v>100</v>
      </c>
      <c r="Y13" s="131" t="s">
        <v>57</v>
      </c>
      <c r="Z13" s="132"/>
      <c r="AA13" s="133">
        <v>5</v>
      </c>
      <c r="AB13" s="134">
        <f t="shared" si="8"/>
        <v>0.5</v>
      </c>
      <c r="AC13" s="135">
        <v>15</v>
      </c>
      <c r="AD13" s="134">
        <f t="shared" si="9"/>
        <v>1.5</v>
      </c>
      <c r="AE13" s="135">
        <v>7</v>
      </c>
      <c r="AF13" s="134">
        <f t="shared" si="10"/>
        <v>1.75</v>
      </c>
      <c r="AG13" s="136">
        <f t="shared" si="11"/>
        <v>27</v>
      </c>
      <c r="AH13" s="137">
        <f t="shared" si="12"/>
        <v>3.75</v>
      </c>
      <c r="AI13" s="133">
        <v>11</v>
      </c>
      <c r="AJ13" s="134">
        <f t="shared" si="13"/>
        <v>6.0500000000000007</v>
      </c>
      <c r="AK13" s="138"/>
      <c r="AL13" s="134"/>
      <c r="AM13" s="139">
        <f t="shared" si="14"/>
        <v>11</v>
      </c>
      <c r="AN13" s="137">
        <f t="shared" si="15"/>
        <v>6.0500000000000007</v>
      </c>
      <c r="AO13" s="140">
        <f t="shared" si="16"/>
        <v>9.8000000000000007</v>
      </c>
      <c r="AQ13" s="142" t="str">
        <f t="shared" si="17"/>
        <v/>
      </c>
      <c r="AR13" s="142">
        <f t="shared" si="18"/>
        <v>35000</v>
      </c>
      <c r="AS13" s="143">
        <v>1143</v>
      </c>
      <c r="AT13" s="161" t="s">
        <v>144</v>
      </c>
      <c r="AU13" s="145" t="s">
        <v>145</v>
      </c>
      <c r="AV13" s="157" t="s">
        <v>60</v>
      </c>
      <c r="AW13" s="158" t="s">
        <v>112</v>
      </c>
      <c r="AX13" s="159" t="s">
        <v>146</v>
      </c>
      <c r="AY13" s="145" t="s">
        <v>62</v>
      </c>
      <c r="AZ13" s="160" t="s">
        <v>147</v>
      </c>
      <c r="BA13" s="150" t="s">
        <v>148</v>
      </c>
      <c r="BB13" s="150" t="s">
        <v>138</v>
      </c>
      <c r="BC13" s="151" t="s">
        <v>149</v>
      </c>
      <c r="BD13" s="150" t="s">
        <v>148</v>
      </c>
      <c r="BE13" s="150" t="s">
        <v>138</v>
      </c>
      <c r="BF13" s="151" t="s">
        <v>149</v>
      </c>
    </row>
    <row r="14" spans="1:58" s="141" customFormat="1" ht="67.5" x14ac:dyDescent="0.2">
      <c r="A14" s="152">
        <v>10</v>
      </c>
      <c r="B14" s="164">
        <v>135</v>
      </c>
      <c r="C14" s="111" t="s">
        <v>150</v>
      </c>
      <c r="D14" s="112" t="s">
        <v>151</v>
      </c>
      <c r="E14" s="153" t="s">
        <v>55</v>
      </c>
      <c r="F14" s="114" t="s">
        <v>152</v>
      </c>
      <c r="G14" s="154">
        <v>3</v>
      </c>
      <c r="H14" s="116" t="s">
        <v>153</v>
      </c>
      <c r="I14" s="155" t="s">
        <v>153</v>
      </c>
      <c r="J14" s="118"/>
      <c r="K14" s="119">
        <v>99010</v>
      </c>
      <c r="L14" s="120">
        <v>59010</v>
      </c>
      <c r="M14" s="121">
        <f t="shared" si="0"/>
        <v>59.600040399959596</v>
      </c>
      <c r="N14" s="122" t="str">
        <f t="shared" si="1"/>
        <v/>
      </c>
      <c r="O14" s="120">
        <v>40000</v>
      </c>
      <c r="P14" s="123">
        <f t="shared" si="2"/>
        <v>40.399959600040404</v>
      </c>
      <c r="Q14" s="124">
        <f t="shared" si="3"/>
        <v>100</v>
      </c>
      <c r="R14" s="125">
        <v>99010</v>
      </c>
      <c r="S14" s="126">
        <v>59010</v>
      </c>
      <c r="T14" s="127">
        <f t="shared" si="4"/>
        <v>59.6</v>
      </c>
      <c r="U14" s="128" t="str">
        <f t="shared" si="5"/>
        <v/>
      </c>
      <c r="V14" s="120">
        <v>40000</v>
      </c>
      <c r="W14" s="129">
        <f t="shared" si="6"/>
        <v>40.4</v>
      </c>
      <c r="X14" s="130">
        <f t="shared" si="7"/>
        <v>100</v>
      </c>
      <c r="Y14" s="131" t="s">
        <v>57</v>
      </c>
      <c r="Z14" s="132"/>
      <c r="AA14" s="133">
        <v>15</v>
      </c>
      <c r="AB14" s="134">
        <f t="shared" si="8"/>
        <v>1.5</v>
      </c>
      <c r="AC14" s="135">
        <v>15</v>
      </c>
      <c r="AD14" s="134">
        <f t="shared" si="9"/>
        <v>1.5</v>
      </c>
      <c r="AE14" s="135">
        <v>0</v>
      </c>
      <c r="AF14" s="134">
        <f t="shared" si="10"/>
        <v>0</v>
      </c>
      <c r="AG14" s="136">
        <f t="shared" si="11"/>
        <v>30</v>
      </c>
      <c r="AH14" s="137">
        <f t="shared" si="12"/>
        <v>3</v>
      </c>
      <c r="AI14" s="133">
        <v>15</v>
      </c>
      <c r="AJ14" s="134">
        <f t="shared" si="13"/>
        <v>8.25</v>
      </c>
      <c r="AK14" s="138"/>
      <c r="AL14" s="134"/>
      <c r="AM14" s="139">
        <f t="shared" si="14"/>
        <v>15</v>
      </c>
      <c r="AN14" s="137">
        <f t="shared" si="15"/>
        <v>8.25</v>
      </c>
      <c r="AO14" s="140">
        <f t="shared" si="16"/>
        <v>11.25</v>
      </c>
      <c r="AQ14" s="142" t="str">
        <f t="shared" si="17"/>
        <v/>
      </c>
      <c r="AR14" s="142">
        <f t="shared" si="18"/>
        <v>59010</v>
      </c>
      <c r="AS14" s="143">
        <v>1144</v>
      </c>
      <c r="AT14" s="161" t="s">
        <v>154</v>
      </c>
      <c r="AU14" s="145" t="s">
        <v>155</v>
      </c>
      <c r="AV14" s="157" t="s">
        <v>60</v>
      </c>
      <c r="AW14" s="158" t="s">
        <v>112</v>
      </c>
      <c r="AX14" s="159" t="s">
        <v>150</v>
      </c>
      <c r="AY14" s="145" t="s">
        <v>62</v>
      </c>
      <c r="AZ14" s="160" t="s">
        <v>156</v>
      </c>
      <c r="BA14" s="150" t="s">
        <v>157</v>
      </c>
      <c r="BB14" s="150" t="s">
        <v>151</v>
      </c>
      <c r="BC14" s="151" t="s">
        <v>158</v>
      </c>
      <c r="BD14" s="150" t="s">
        <v>157</v>
      </c>
      <c r="BE14" s="150" t="s">
        <v>151</v>
      </c>
      <c r="BF14" s="151" t="s">
        <v>158</v>
      </c>
    </row>
    <row r="15" spans="1:58" s="141" customFormat="1" ht="67.5" x14ac:dyDescent="0.2">
      <c r="A15" s="152">
        <v>11</v>
      </c>
      <c r="B15" s="110">
        <v>133</v>
      </c>
      <c r="C15" s="111" t="s">
        <v>150</v>
      </c>
      <c r="D15" s="112" t="s">
        <v>151</v>
      </c>
      <c r="E15" s="153" t="s">
        <v>159</v>
      </c>
      <c r="F15" s="114" t="s">
        <v>160</v>
      </c>
      <c r="G15" s="154" t="s">
        <v>161</v>
      </c>
      <c r="H15" s="116" t="s">
        <v>162</v>
      </c>
      <c r="I15" s="155" t="s">
        <v>162</v>
      </c>
      <c r="J15" s="118"/>
      <c r="K15" s="119">
        <v>50000</v>
      </c>
      <c r="L15" s="120">
        <v>30000</v>
      </c>
      <c r="M15" s="121">
        <f t="shared" si="0"/>
        <v>60</v>
      </c>
      <c r="N15" s="122" t="str">
        <f t="shared" si="1"/>
        <v/>
      </c>
      <c r="O15" s="120">
        <v>20000</v>
      </c>
      <c r="P15" s="123">
        <f t="shared" si="2"/>
        <v>40</v>
      </c>
      <c r="Q15" s="124">
        <f t="shared" si="3"/>
        <v>100</v>
      </c>
      <c r="R15" s="125">
        <v>50000</v>
      </c>
      <c r="S15" s="126">
        <v>30000</v>
      </c>
      <c r="T15" s="127">
        <f t="shared" si="4"/>
        <v>60</v>
      </c>
      <c r="U15" s="128" t="str">
        <f t="shared" si="5"/>
        <v/>
      </c>
      <c r="V15" s="120">
        <v>20000</v>
      </c>
      <c r="W15" s="129">
        <f t="shared" si="6"/>
        <v>40</v>
      </c>
      <c r="X15" s="130">
        <f t="shared" si="7"/>
        <v>100</v>
      </c>
      <c r="Y15" s="131" t="s">
        <v>57</v>
      </c>
      <c r="Z15" s="132"/>
      <c r="AA15" s="133">
        <v>15</v>
      </c>
      <c r="AB15" s="134">
        <f t="shared" si="8"/>
        <v>1.5</v>
      </c>
      <c r="AC15" s="135">
        <v>15</v>
      </c>
      <c r="AD15" s="134">
        <f t="shared" si="9"/>
        <v>1.5</v>
      </c>
      <c r="AE15" s="135">
        <v>0</v>
      </c>
      <c r="AF15" s="134">
        <f t="shared" si="10"/>
        <v>0</v>
      </c>
      <c r="AG15" s="136">
        <f t="shared" si="11"/>
        <v>30</v>
      </c>
      <c r="AH15" s="137">
        <f t="shared" si="12"/>
        <v>3</v>
      </c>
      <c r="AI15" s="133">
        <v>13</v>
      </c>
      <c r="AJ15" s="134">
        <f t="shared" si="13"/>
        <v>7.15</v>
      </c>
      <c r="AK15" s="138"/>
      <c r="AL15" s="134"/>
      <c r="AM15" s="139">
        <f t="shared" si="14"/>
        <v>13</v>
      </c>
      <c r="AN15" s="137">
        <f t="shared" si="15"/>
        <v>7.15</v>
      </c>
      <c r="AO15" s="140">
        <f t="shared" si="16"/>
        <v>10.15</v>
      </c>
      <c r="AQ15" s="142" t="str">
        <f t="shared" si="17"/>
        <v/>
      </c>
      <c r="AR15" s="142">
        <f t="shared" si="18"/>
        <v>30000</v>
      </c>
      <c r="AS15" s="143">
        <v>1145</v>
      </c>
      <c r="AT15" s="161" t="s">
        <v>163</v>
      </c>
      <c r="AU15" s="145" t="s">
        <v>164</v>
      </c>
      <c r="AV15" s="157" t="s">
        <v>60</v>
      </c>
      <c r="AW15" s="158" t="s">
        <v>112</v>
      </c>
      <c r="AX15" s="159" t="s">
        <v>150</v>
      </c>
      <c r="AY15" s="145" t="s">
        <v>62</v>
      </c>
      <c r="AZ15" s="160" t="s">
        <v>156</v>
      </c>
      <c r="BA15" s="150" t="s">
        <v>157</v>
      </c>
      <c r="BB15" s="150" t="s">
        <v>151</v>
      </c>
      <c r="BC15" s="151" t="s">
        <v>158</v>
      </c>
      <c r="BD15" s="150" t="s">
        <v>157</v>
      </c>
      <c r="BE15" s="150" t="s">
        <v>151</v>
      </c>
      <c r="BF15" s="151" t="s">
        <v>158</v>
      </c>
    </row>
    <row r="16" spans="1:58" s="141" customFormat="1" ht="45" x14ac:dyDescent="0.2">
      <c r="A16" s="152">
        <v>12</v>
      </c>
      <c r="B16" s="110">
        <v>166</v>
      </c>
      <c r="C16" s="111" t="s">
        <v>165</v>
      </c>
      <c r="D16" s="112" t="s">
        <v>166</v>
      </c>
      <c r="E16" s="153" t="s">
        <v>167</v>
      </c>
      <c r="F16" s="114" t="s">
        <v>168</v>
      </c>
      <c r="G16" s="154">
        <v>3</v>
      </c>
      <c r="H16" s="116" t="s">
        <v>169</v>
      </c>
      <c r="I16" s="155" t="s">
        <v>170</v>
      </c>
      <c r="J16" s="118"/>
      <c r="K16" s="119">
        <v>233196</v>
      </c>
      <c r="L16" s="120">
        <v>100000</v>
      </c>
      <c r="M16" s="121">
        <f t="shared" si="0"/>
        <v>42.882382202096089</v>
      </c>
      <c r="N16" s="122" t="str">
        <f t="shared" si="1"/>
        <v/>
      </c>
      <c r="O16" s="120">
        <v>133196</v>
      </c>
      <c r="P16" s="123">
        <f t="shared" si="2"/>
        <v>57.117617797903911</v>
      </c>
      <c r="Q16" s="124">
        <f t="shared" si="3"/>
        <v>100</v>
      </c>
      <c r="R16" s="125">
        <v>233196</v>
      </c>
      <c r="S16" s="126">
        <v>100000</v>
      </c>
      <c r="T16" s="127">
        <f t="shared" si="4"/>
        <v>42.88</v>
      </c>
      <c r="U16" s="128" t="str">
        <f t="shared" si="5"/>
        <v/>
      </c>
      <c r="V16" s="120">
        <v>133196</v>
      </c>
      <c r="W16" s="129">
        <f t="shared" si="6"/>
        <v>57.12</v>
      </c>
      <c r="X16" s="130">
        <f t="shared" si="7"/>
        <v>100</v>
      </c>
      <c r="Y16" s="131" t="s">
        <v>57</v>
      </c>
      <c r="Z16" s="132"/>
      <c r="AA16" s="133">
        <v>15</v>
      </c>
      <c r="AB16" s="134">
        <f t="shared" si="8"/>
        <v>1.5</v>
      </c>
      <c r="AC16" s="135">
        <v>15</v>
      </c>
      <c r="AD16" s="134">
        <f t="shared" si="9"/>
        <v>1.5</v>
      </c>
      <c r="AE16" s="135">
        <v>7</v>
      </c>
      <c r="AF16" s="134">
        <f t="shared" si="10"/>
        <v>1.75</v>
      </c>
      <c r="AG16" s="136">
        <f t="shared" si="11"/>
        <v>37</v>
      </c>
      <c r="AH16" s="137">
        <f t="shared" si="12"/>
        <v>4.75</v>
      </c>
      <c r="AI16" s="133">
        <v>15</v>
      </c>
      <c r="AJ16" s="134">
        <f t="shared" si="13"/>
        <v>8.25</v>
      </c>
      <c r="AK16" s="138"/>
      <c r="AL16" s="134"/>
      <c r="AM16" s="139">
        <f t="shared" si="14"/>
        <v>15</v>
      </c>
      <c r="AN16" s="137">
        <f t="shared" si="15"/>
        <v>8.25</v>
      </c>
      <c r="AO16" s="140">
        <f t="shared" si="16"/>
        <v>13</v>
      </c>
      <c r="AQ16" s="142" t="str">
        <f t="shared" si="17"/>
        <v/>
      </c>
      <c r="AR16" s="142">
        <f t="shared" si="18"/>
        <v>100000</v>
      </c>
      <c r="AS16" s="143">
        <v>1146</v>
      </c>
      <c r="AT16" s="165" t="s">
        <v>171</v>
      </c>
      <c r="AU16" s="145" t="s">
        <v>172</v>
      </c>
      <c r="AV16" s="157" t="s">
        <v>60</v>
      </c>
      <c r="AW16" s="158" t="s">
        <v>173</v>
      </c>
      <c r="AX16" s="159" t="s">
        <v>165</v>
      </c>
      <c r="AY16" s="145" t="s">
        <v>62</v>
      </c>
      <c r="AZ16" s="160" t="s">
        <v>174</v>
      </c>
      <c r="BA16" s="150" t="s">
        <v>175</v>
      </c>
      <c r="BB16" s="150" t="s">
        <v>166</v>
      </c>
      <c r="BC16" s="151" t="s">
        <v>176</v>
      </c>
      <c r="BD16" s="150" t="s">
        <v>175</v>
      </c>
      <c r="BE16" s="150" t="s">
        <v>166</v>
      </c>
      <c r="BF16" s="151" t="s">
        <v>176</v>
      </c>
    </row>
    <row r="17" spans="1:58" s="141" customFormat="1" ht="67.5" x14ac:dyDescent="0.2">
      <c r="A17" s="152">
        <v>13</v>
      </c>
      <c r="B17" s="110">
        <v>163</v>
      </c>
      <c r="C17" s="111" t="s">
        <v>165</v>
      </c>
      <c r="D17" s="112" t="s">
        <v>166</v>
      </c>
      <c r="E17" s="153" t="s">
        <v>177</v>
      </c>
      <c r="F17" s="114" t="s">
        <v>178</v>
      </c>
      <c r="G17" s="154">
        <v>4</v>
      </c>
      <c r="H17" s="116" t="s">
        <v>179</v>
      </c>
      <c r="I17" s="155" t="s">
        <v>180</v>
      </c>
      <c r="J17" s="118"/>
      <c r="K17" s="119">
        <v>296419</v>
      </c>
      <c r="L17" s="120">
        <v>100000</v>
      </c>
      <c r="M17" s="121">
        <f t="shared" si="0"/>
        <v>33.736029066962644</v>
      </c>
      <c r="N17" s="122" t="str">
        <f t="shared" si="1"/>
        <v/>
      </c>
      <c r="O17" s="120">
        <v>196419</v>
      </c>
      <c r="P17" s="123">
        <f t="shared" si="2"/>
        <v>66.263970933037356</v>
      </c>
      <c r="Q17" s="124">
        <f t="shared" si="3"/>
        <v>100</v>
      </c>
      <c r="R17" s="125">
        <v>296419</v>
      </c>
      <c r="S17" s="126">
        <v>100000</v>
      </c>
      <c r="T17" s="127">
        <f t="shared" si="4"/>
        <v>33.74</v>
      </c>
      <c r="U17" s="128" t="str">
        <f t="shared" si="5"/>
        <v/>
      </c>
      <c r="V17" s="120">
        <v>196419</v>
      </c>
      <c r="W17" s="129">
        <f t="shared" si="6"/>
        <v>66.260000000000005</v>
      </c>
      <c r="X17" s="130">
        <f t="shared" si="7"/>
        <v>100</v>
      </c>
      <c r="Y17" s="131" t="s">
        <v>57</v>
      </c>
      <c r="Z17" s="132"/>
      <c r="AA17" s="133">
        <v>15</v>
      </c>
      <c r="AB17" s="134">
        <f t="shared" si="8"/>
        <v>1.5</v>
      </c>
      <c r="AC17" s="135">
        <v>15</v>
      </c>
      <c r="AD17" s="134">
        <f t="shared" si="9"/>
        <v>1.5</v>
      </c>
      <c r="AE17" s="135">
        <v>7</v>
      </c>
      <c r="AF17" s="134">
        <f t="shared" si="10"/>
        <v>1.75</v>
      </c>
      <c r="AG17" s="136">
        <f t="shared" si="11"/>
        <v>37</v>
      </c>
      <c r="AH17" s="137">
        <f t="shared" si="12"/>
        <v>4.75</v>
      </c>
      <c r="AI17" s="133">
        <v>15</v>
      </c>
      <c r="AJ17" s="134">
        <f t="shared" si="13"/>
        <v>8.25</v>
      </c>
      <c r="AK17" s="138"/>
      <c r="AL17" s="134"/>
      <c r="AM17" s="139">
        <f t="shared" si="14"/>
        <v>15</v>
      </c>
      <c r="AN17" s="137">
        <f t="shared" si="15"/>
        <v>8.25</v>
      </c>
      <c r="AO17" s="140">
        <f t="shared" si="16"/>
        <v>13</v>
      </c>
      <c r="AQ17" s="142" t="str">
        <f t="shared" si="17"/>
        <v/>
      </c>
      <c r="AR17" s="142">
        <f t="shared" si="18"/>
        <v>100000</v>
      </c>
      <c r="AS17" s="143">
        <v>1147</v>
      </c>
      <c r="AT17" s="161" t="s">
        <v>181</v>
      </c>
      <c r="AU17" s="145" t="s">
        <v>182</v>
      </c>
      <c r="AV17" s="157" t="s">
        <v>60</v>
      </c>
      <c r="AW17" s="158" t="s">
        <v>173</v>
      </c>
      <c r="AX17" s="159" t="s">
        <v>165</v>
      </c>
      <c r="AY17" s="145" t="s">
        <v>62</v>
      </c>
      <c r="AZ17" s="160" t="s">
        <v>174</v>
      </c>
      <c r="BA17" s="150" t="s">
        <v>175</v>
      </c>
      <c r="BB17" s="150" t="s">
        <v>166</v>
      </c>
      <c r="BC17" s="151" t="s">
        <v>176</v>
      </c>
      <c r="BD17" s="150" t="s">
        <v>175</v>
      </c>
      <c r="BE17" s="150" t="s">
        <v>166</v>
      </c>
      <c r="BF17" s="151" t="s">
        <v>176</v>
      </c>
    </row>
    <row r="18" spans="1:58" s="141" customFormat="1" ht="112.5" x14ac:dyDescent="0.2">
      <c r="A18" s="152">
        <v>14</v>
      </c>
      <c r="B18" s="110">
        <v>216</v>
      </c>
      <c r="C18" s="111" t="s">
        <v>183</v>
      </c>
      <c r="D18" s="112" t="s">
        <v>184</v>
      </c>
      <c r="E18" s="153" t="s">
        <v>185</v>
      </c>
      <c r="F18" s="114" t="s">
        <v>186</v>
      </c>
      <c r="G18" s="154">
        <v>6</v>
      </c>
      <c r="H18" s="116" t="s">
        <v>187</v>
      </c>
      <c r="I18" s="155" t="s">
        <v>188</v>
      </c>
      <c r="J18" s="118"/>
      <c r="K18" s="119">
        <v>120000</v>
      </c>
      <c r="L18" s="120">
        <v>72000</v>
      </c>
      <c r="M18" s="121">
        <f t="shared" si="0"/>
        <v>60</v>
      </c>
      <c r="N18" s="122" t="str">
        <f t="shared" si="1"/>
        <v/>
      </c>
      <c r="O18" s="120">
        <v>48000</v>
      </c>
      <c r="P18" s="123">
        <f t="shared" si="2"/>
        <v>40</v>
      </c>
      <c r="Q18" s="124">
        <f t="shared" si="3"/>
        <v>100</v>
      </c>
      <c r="R18" s="125">
        <v>120000</v>
      </c>
      <c r="S18" s="126">
        <v>72000</v>
      </c>
      <c r="T18" s="127">
        <f t="shared" si="4"/>
        <v>60</v>
      </c>
      <c r="U18" s="128" t="str">
        <f t="shared" si="5"/>
        <v/>
      </c>
      <c r="V18" s="120">
        <v>48000</v>
      </c>
      <c r="W18" s="129">
        <f t="shared" si="6"/>
        <v>40</v>
      </c>
      <c r="X18" s="130">
        <f t="shared" si="7"/>
        <v>100</v>
      </c>
      <c r="Y18" s="131" t="s">
        <v>57</v>
      </c>
      <c r="Z18" s="132"/>
      <c r="AA18" s="133">
        <v>15</v>
      </c>
      <c r="AB18" s="134">
        <f t="shared" si="8"/>
        <v>1.5</v>
      </c>
      <c r="AC18" s="135">
        <v>15</v>
      </c>
      <c r="AD18" s="134">
        <f t="shared" si="9"/>
        <v>1.5</v>
      </c>
      <c r="AE18" s="135">
        <v>0</v>
      </c>
      <c r="AF18" s="134">
        <f t="shared" si="10"/>
        <v>0</v>
      </c>
      <c r="AG18" s="136">
        <f t="shared" si="11"/>
        <v>30</v>
      </c>
      <c r="AH18" s="137">
        <f t="shared" si="12"/>
        <v>3</v>
      </c>
      <c r="AI18" s="133">
        <v>15</v>
      </c>
      <c r="AJ18" s="134">
        <f t="shared" si="13"/>
        <v>8.25</v>
      </c>
      <c r="AK18" s="138"/>
      <c r="AL18" s="134"/>
      <c r="AM18" s="139">
        <f t="shared" si="14"/>
        <v>15</v>
      </c>
      <c r="AN18" s="137">
        <f t="shared" si="15"/>
        <v>8.25</v>
      </c>
      <c r="AO18" s="140">
        <f t="shared" si="16"/>
        <v>11.25</v>
      </c>
      <c r="AQ18" s="142" t="str">
        <f t="shared" si="17"/>
        <v/>
      </c>
      <c r="AR18" s="142">
        <f t="shared" si="18"/>
        <v>72000</v>
      </c>
      <c r="AS18" s="143">
        <v>1148</v>
      </c>
      <c r="AT18" s="161" t="s">
        <v>189</v>
      </c>
      <c r="AU18" s="145" t="s">
        <v>190</v>
      </c>
      <c r="AV18" s="166" t="s">
        <v>60</v>
      </c>
      <c r="AW18" s="158" t="s">
        <v>101</v>
      </c>
      <c r="AX18" s="159" t="s">
        <v>183</v>
      </c>
      <c r="AY18" s="145" t="s">
        <v>62</v>
      </c>
      <c r="AZ18" s="160" t="s">
        <v>191</v>
      </c>
      <c r="BA18" s="150" t="s">
        <v>192</v>
      </c>
      <c r="BB18" s="150" t="s">
        <v>184</v>
      </c>
      <c r="BC18" s="151" t="s">
        <v>104</v>
      </c>
      <c r="BD18" s="150" t="s">
        <v>192</v>
      </c>
      <c r="BE18" s="150" t="s">
        <v>184</v>
      </c>
      <c r="BF18" s="151" t="s">
        <v>104</v>
      </c>
    </row>
    <row r="19" spans="1:58" s="141" customFormat="1" ht="101.25" x14ac:dyDescent="0.2">
      <c r="A19" s="152">
        <v>15</v>
      </c>
      <c r="B19" s="110">
        <v>219</v>
      </c>
      <c r="C19" s="111" t="s">
        <v>183</v>
      </c>
      <c r="D19" s="112" t="s">
        <v>184</v>
      </c>
      <c r="E19" s="153" t="s">
        <v>193</v>
      </c>
      <c r="F19" s="114" t="s">
        <v>194</v>
      </c>
      <c r="G19" s="154" t="s">
        <v>161</v>
      </c>
      <c r="H19" s="116" t="s">
        <v>195</v>
      </c>
      <c r="I19" s="155" t="s">
        <v>195</v>
      </c>
      <c r="J19" s="118"/>
      <c r="K19" s="119">
        <v>47000</v>
      </c>
      <c r="L19" s="120">
        <v>28200</v>
      </c>
      <c r="M19" s="121">
        <f t="shared" si="0"/>
        <v>60</v>
      </c>
      <c r="N19" s="122" t="str">
        <f t="shared" si="1"/>
        <v/>
      </c>
      <c r="O19" s="120">
        <v>18800</v>
      </c>
      <c r="P19" s="123">
        <f t="shared" si="2"/>
        <v>40</v>
      </c>
      <c r="Q19" s="124">
        <f t="shared" si="3"/>
        <v>100</v>
      </c>
      <c r="R19" s="125">
        <v>47000</v>
      </c>
      <c r="S19" s="126">
        <v>28200</v>
      </c>
      <c r="T19" s="127">
        <f t="shared" si="4"/>
        <v>60</v>
      </c>
      <c r="U19" s="128" t="str">
        <f t="shared" si="5"/>
        <v/>
      </c>
      <c r="V19" s="120">
        <v>18800</v>
      </c>
      <c r="W19" s="129">
        <f t="shared" si="6"/>
        <v>40</v>
      </c>
      <c r="X19" s="130">
        <f t="shared" si="7"/>
        <v>100</v>
      </c>
      <c r="Y19" s="131" t="s">
        <v>57</v>
      </c>
      <c r="Z19" s="132"/>
      <c r="AA19" s="133">
        <v>15</v>
      </c>
      <c r="AB19" s="134">
        <f t="shared" si="8"/>
        <v>1.5</v>
      </c>
      <c r="AC19" s="135">
        <v>15</v>
      </c>
      <c r="AD19" s="134">
        <f t="shared" si="9"/>
        <v>1.5</v>
      </c>
      <c r="AE19" s="135">
        <v>0</v>
      </c>
      <c r="AF19" s="134">
        <f t="shared" si="10"/>
        <v>0</v>
      </c>
      <c r="AG19" s="136">
        <f t="shared" si="11"/>
        <v>30</v>
      </c>
      <c r="AH19" s="137">
        <f t="shared" si="12"/>
        <v>3</v>
      </c>
      <c r="AI19" s="133">
        <v>13</v>
      </c>
      <c r="AJ19" s="134">
        <f t="shared" si="13"/>
        <v>7.15</v>
      </c>
      <c r="AK19" s="138"/>
      <c r="AL19" s="134"/>
      <c r="AM19" s="139">
        <f t="shared" si="14"/>
        <v>13</v>
      </c>
      <c r="AN19" s="137">
        <f t="shared" si="15"/>
        <v>7.15</v>
      </c>
      <c r="AO19" s="140">
        <f t="shared" si="16"/>
        <v>10.15</v>
      </c>
      <c r="AQ19" s="142" t="str">
        <f t="shared" si="17"/>
        <v/>
      </c>
      <c r="AR19" s="142">
        <f t="shared" si="18"/>
        <v>28200</v>
      </c>
      <c r="AS19" s="143">
        <v>1149</v>
      </c>
      <c r="AT19" s="161" t="s">
        <v>196</v>
      </c>
      <c r="AU19" s="145" t="s">
        <v>197</v>
      </c>
      <c r="AV19" s="157" t="s">
        <v>60</v>
      </c>
      <c r="AW19" s="158" t="s">
        <v>101</v>
      </c>
      <c r="AX19" s="159" t="s">
        <v>183</v>
      </c>
      <c r="AY19" s="145" t="s">
        <v>62</v>
      </c>
      <c r="AZ19" s="160" t="s">
        <v>191</v>
      </c>
      <c r="BA19" s="150" t="s">
        <v>192</v>
      </c>
      <c r="BB19" s="150" t="s">
        <v>184</v>
      </c>
      <c r="BC19" s="151" t="s">
        <v>104</v>
      </c>
      <c r="BD19" s="150" t="s">
        <v>192</v>
      </c>
      <c r="BE19" s="150" t="s">
        <v>184</v>
      </c>
      <c r="BF19" s="151" t="s">
        <v>104</v>
      </c>
    </row>
    <row r="20" spans="1:58" s="141" customFormat="1" ht="56.25" x14ac:dyDescent="0.2">
      <c r="A20" s="152">
        <v>16</v>
      </c>
      <c r="B20" s="110">
        <v>220</v>
      </c>
      <c r="C20" s="111" t="s">
        <v>183</v>
      </c>
      <c r="D20" s="112" t="s">
        <v>184</v>
      </c>
      <c r="E20" s="153" t="s">
        <v>198</v>
      </c>
      <c r="F20" s="114" t="s">
        <v>199</v>
      </c>
      <c r="G20" s="154" t="s">
        <v>141</v>
      </c>
      <c r="H20" s="116" t="s">
        <v>200</v>
      </c>
      <c r="I20" s="155" t="s">
        <v>201</v>
      </c>
      <c r="J20" s="118"/>
      <c r="K20" s="119">
        <v>152000</v>
      </c>
      <c r="L20" s="120">
        <v>91200</v>
      </c>
      <c r="M20" s="121">
        <f t="shared" si="0"/>
        <v>60</v>
      </c>
      <c r="N20" s="122" t="str">
        <f t="shared" si="1"/>
        <v/>
      </c>
      <c r="O20" s="120">
        <v>60800</v>
      </c>
      <c r="P20" s="123">
        <f t="shared" si="2"/>
        <v>40</v>
      </c>
      <c r="Q20" s="124">
        <f t="shared" si="3"/>
        <v>100</v>
      </c>
      <c r="R20" s="125">
        <v>152000</v>
      </c>
      <c r="S20" s="126">
        <v>91200</v>
      </c>
      <c r="T20" s="127">
        <f t="shared" si="4"/>
        <v>60</v>
      </c>
      <c r="U20" s="128" t="str">
        <f t="shared" si="5"/>
        <v/>
      </c>
      <c r="V20" s="120">
        <v>60800</v>
      </c>
      <c r="W20" s="129">
        <f t="shared" si="6"/>
        <v>40</v>
      </c>
      <c r="X20" s="130">
        <f t="shared" si="7"/>
        <v>100</v>
      </c>
      <c r="Y20" s="131" t="s">
        <v>57</v>
      </c>
      <c r="Z20" s="132"/>
      <c r="AA20" s="133">
        <v>15</v>
      </c>
      <c r="AB20" s="134">
        <f t="shared" si="8"/>
        <v>1.5</v>
      </c>
      <c r="AC20" s="135">
        <v>15</v>
      </c>
      <c r="AD20" s="134">
        <f t="shared" si="9"/>
        <v>1.5</v>
      </c>
      <c r="AE20" s="135">
        <v>0</v>
      </c>
      <c r="AF20" s="134">
        <f t="shared" si="10"/>
        <v>0</v>
      </c>
      <c r="AG20" s="136">
        <f t="shared" si="11"/>
        <v>30</v>
      </c>
      <c r="AH20" s="137">
        <f t="shared" si="12"/>
        <v>3</v>
      </c>
      <c r="AI20" s="133">
        <v>11</v>
      </c>
      <c r="AJ20" s="134">
        <f t="shared" si="13"/>
        <v>6.0500000000000007</v>
      </c>
      <c r="AK20" s="138"/>
      <c r="AL20" s="134"/>
      <c r="AM20" s="139">
        <f t="shared" si="14"/>
        <v>11</v>
      </c>
      <c r="AN20" s="137">
        <f t="shared" si="15"/>
        <v>6.0500000000000007</v>
      </c>
      <c r="AO20" s="140">
        <f t="shared" si="16"/>
        <v>9.0500000000000007</v>
      </c>
      <c r="AQ20" s="142" t="str">
        <f t="shared" si="17"/>
        <v/>
      </c>
      <c r="AR20" s="142">
        <f t="shared" si="18"/>
        <v>91200</v>
      </c>
      <c r="AS20" s="143">
        <v>1150</v>
      </c>
      <c r="AT20" s="161" t="s">
        <v>202</v>
      </c>
      <c r="AU20" s="145" t="s">
        <v>203</v>
      </c>
      <c r="AV20" s="157" t="s">
        <v>60</v>
      </c>
      <c r="AW20" s="158" t="s">
        <v>101</v>
      </c>
      <c r="AX20" s="159" t="s">
        <v>183</v>
      </c>
      <c r="AY20" s="145" t="s">
        <v>62</v>
      </c>
      <c r="AZ20" s="160" t="s">
        <v>191</v>
      </c>
      <c r="BA20" s="150" t="s">
        <v>192</v>
      </c>
      <c r="BB20" s="150" t="s">
        <v>184</v>
      </c>
      <c r="BC20" s="151" t="s">
        <v>104</v>
      </c>
      <c r="BD20" s="150" t="s">
        <v>192</v>
      </c>
      <c r="BE20" s="150" t="s">
        <v>184</v>
      </c>
      <c r="BF20" s="151" t="s">
        <v>104</v>
      </c>
    </row>
    <row r="21" spans="1:58" s="141" customFormat="1" ht="67.5" x14ac:dyDescent="0.2">
      <c r="A21" s="152">
        <v>17</v>
      </c>
      <c r="B21" s="110">
        <v>54</v>
      </c>
      <c r="C21" s="111" t="s">
        <v>204</v>
      </c>
      <c r="D21" s="112" t="s">
        <v>205</v>
      </c>
      <c r="E21" s="153" t="s">
        <v>206</v>
      </c>
      <c r="F21" s="114" t="s">
        <v>207</v>
      </c>
      <c r="G21" s="154">
        <v>4</v>
      </c>
      <c r="H21" s="116" t="s">
        <v>208</v>
      </c>
      <c r="I21" s="155" t="s">
        <v>209</v>
      </c>
      <c r="J21" s="118"/>
      <c r="K21" s="119">
        <v>225863</v>
      </c>
      <c r="L21" s="120">
        <v>100000</v>
      </c>
      <c r="M21" s="121">
        <f t="shared" si="0"/>
        <v>44.274626654210735</v>
      </c>
      <c r="N21" s="122" t="str">
        <f t="shared" si="1"/>
        <v/>
      </c>
      <c r="O21" s="120">
        <v>125863</v>
      </c>
      <c r="P21" s="123">
        <f t="shared" si="2"/>
        <v>55.725373345789265</v>
      </c>
      <c r="Q21" s="124">
        <f t="shared" si="3"/>
        <v>100</v>
      </c>
      <c r="R21" s="125">
        <v>225863</v>
      </c>
      <c r="S21" s="126">
        <v>100000</v>
      </c>
      <c r="T21" s="127">
        <f t="shared" si="4"/>
        <v>44.27</v>
      </c>
      <c r="U21" s="128" t="str">
        <f t="shared" si="5"/>
        <v/>
      </c>
      <c r="V21" s="120">
        <v>125863</v>
      </c>
      <c r="W21" s="129">
        <f t="shared" si="6"/>
        <v>55.73</v>
      </c>
      <c r="X21" s="130">
        <f t="shared" si="7"/>
        <v>100</v>
      </c>
      <c r="Y21" s="131" t="s">
        <v>57</v>
      </c>
      <c r="Z21" s="132"/>
      <c r="AA21" s="133">
        <v>5</v>
      </c>
      <c r="AB21" s="134">
        <f t="shared" si="8"/>
        <v>0.5</v>
      </c>
      <c r="AC21" s="135">
        <v>15</v>
      </c>
      <c r="AD21" s="134">
        <f t="shared" si="9"/>
        <v>1.5</v>
      </c>
      <c r="AE21" s="135">
        <v>7</v>
      </c>
      <c r="AF21" s="134">
        <f t="shared" si="10"/>
        <v>1.75</v>
      </c>
      <c r="AG21" s="136">
        <f t="shared" si="11"/>
        <v>27</v>
      </c>
      <c r="AH21" s="137">
        <f t="shared" si="12"/>
        <v>3.75</v>
      </c>
      <c r="AI21" s="133">
        <v>15</v>
      </c>
      <c r="AJ21" s="134">
        <f t="shared" si="13"/>
        <v>8.25</v>
      </c>
      <c r="AK21" s="138"/>
      <c r="AL21" s="134"/>
      <c r="AM21" s="139">
        <f t="shared" si="14"/>
        <v>15</v>
      </c>
      <c r="AN21" s="137">
        <f t="shared" si="15"/>
        <v>8.25</v>
      </c>
      <c r="AO21" s="140">
        <f t="shared" si="16"/>
        <v>12</v>
      </c>
      <c r="AQ21" s="142" t="str">
        <f t="shared" si="17"/>
        <v/>
      </c>
      <c r="AR21" s="142">
        <f t="shared" si="18"/>
        <v>100000</v>
      </c>
      <c r="AS21" s="143">
        <v>1151</v>
      </c>
      <c r="AT21" s="161" t="s">
        <v>210</v>
      </c>
      <c r="AU21" s="145" t="s">
        <v>211</v>
      </c>
      <c r="AV21" s="146" t="s">
        <v>60</v>
      </c>
      <c r="AW21" s="147" t="s">
        <v>212</v>
      </c>
      <c r="AX21" s="148" t="s">
        <v>204</v>
      </c>
      <c r="AY21" s="145" t="s">
        <v>62</v>
      </c>
      <c r="AZ21" s="160" t="s">
        <v>213</v>
      </c>
      <c r="BA21" s="150" t="s">
        <v>214</v>
      </c>
      <c r="BB21" s="150" t="s">
        <v>205</v>
      </c>
      <c r="BC21" s="151" t="s">
        <v>215</v>
      </c>
      <c r="BD21" s="150" t="s">
        <v>214</v>
      </c>
      <c r="BE21" s="150" t="s">
        <v>205</v>
      </c>
      <c r="BF21" s="151" t="s">
        <v>215</v>
      </c>
    </row>
    <row r="22" spans="1:58" s="141" customFormat="1" ht="45" x14ac:dyDescent="0.2">
      <c r="A22" s="152">
        <v>18</v>
      </c>
      <c r="B22" s="110">
        <v>117</v>
      </c>
      <c r="C22" s="111" t="s">
        <v>216</v>
      </c>
      <c r="D22" s="112" t="s">
        <v>217</v>
      </c>
      <c r="E22" s="153" t="s">
        <v>54</v>
      </c>
      <c r="F22" s="114" t="s">
        <v>55</v>
      </c>
      <c r="G22" s="154">
        <v>3</v>
      </c>
      <c r="H22" s="116" t="s">
        <v>218</v>
      </c>
      <c r="I22" s="155" t="s">
        <v>218</v>
      </c>
      <c r="J22" s="118"/>
      <c r="K22" s="119">
        <v>21172</v>
      </c>
      <c r="L22" s="120">
        <v>10500</v>
      </c>
      <c r="M22" s="121">
        <f t="shared" si="0"/>
        <v>49.593803136217645</v>
      </c>
      <c r="N22" s="122" t="str">
        <f t="shared" si="1"/>
        <v/>
      </c>
      <c r="O22" s="120">
        <v>10672</v>
      </c>
      <c r="P22" s="123">
        <f t="shared" si="2"/>
        <v>50.406196863782348</v>
      </c>
      <c r="Q22" s="124">
        <f t="shared" si="3"/>
        <v>100</v>
      </c>
      <c r="R22" s="125">
        <v>21172</v>
      </c>
      <c r="S22" s="126">
        <v>10500</v>
      </c>
      <c r="T22" s="127">
        <f t="shared" si="4"/>
        <v>49.59</v>
      </c>
      <c r="U22" s="128" t="str">
        <f t="shared" si="5"/>
        <v/>
      </c>
      <c r="V22" s="120">
        <v>10672</v>
      </c>
      <c r="W22" s="129">
        <f t="shared" si="6"/>
        <v>50.41</v>
      </c>
      <c r="X22" s="130">
        <f t="shared" si="7"/>
        <v>100</v>
      </c>
      <c r="Y22" s="131" t="s">
        <v>57</v>
      </c>
      <c r="Z22" s="132"/>
      <c r="AA22" s="133">
        <v>5</v>
      </c>
      <c r="AB22" s="134">
        <f t="shared" si="8"/>
        <v>0.5</v>
      </c>
      <c r="AC22" s="135">
        <v>15</v>
      </c>
      <c r="AD22" s="134">
        <f t="shared" si="9"/>
        <v>1.5</v>
      </c>
      <c r="AE22" s="135">
        <v>7</v>
      </c>
      <c r="AF22" s="134">
        <f t="shared" si="10"/>
        <v>1.75</v>
      </c>
      <c r="AG22" s="136">
        <f t="shared" si="11"/>
        <v>27</v>
      </c>
      <c r="AH22" s="137">
        <f t="shared" si="12"/>
        <v>3.75</v>
      </c>
      <c r="AI22" s="133">
        <v>15</v>
      </c>
      <c r="AJ22" s="134">
        <f t="shared" si="13"/>
        <v>8.25</v>
      </c>
      <c r="AK22" s="138"/>
      <c r="AL22" s="134"/>
      <c r="AM22" s="139">
        <f t="shared" si="14"/>
        <v>15</v>
      </c>
      <c r="AN22" s="137">
        <f t="shared" si="15"/>
        <v>8.25</v>
      </c>
      <c r="AO22" s="140">
        <f t="shared" si="16"/>
        <v>12</v>
      </c>
      <c r="AQ22" s="142" t="str">
        <f t="shared" si="17"/>
        <v/>
      </c>
      <c r="AR22" s="142">
        <f t="shared" si="18"/>
        <v>10500</v>
      </c>
      <c r="AS22" s="143">
        <v>1152</v>
      </c>
      <c r="AT22" s="161" t="s">
        <v>219</v>
      </c>
      <c r="AU22" s="145" t="s">
        <v>220</v>
      </c>
      <c r="AV22" s="157" t="s">
        <v>60</v>
      </c>
      <c r="AW22" s="158" t="s">
        <v>61</v>
      </c>
      <c r="AX22" s="159" t="s">
        <v>216</v>
      </c>
      <c r="AY22" s="145" t="s">
        <v>62</v>
      </c>
      <c r="AZ22" s="160" t="s">
        <v>221</v>
      </c>
      <c r="BA22" s="150" t="s">
        <v>222</v>
      </c>
      <c r="BB22" s="150" t="s">
        <v>217</v>
      </c>
      <c r="BC22" s="151" t="s">
        <v>223</v>
      </c>
      <c r="BD22" s="150" t="s">
        <v>222</v>
      </c>
      <c r="BE22" s="150" t="s">
        <v>217</v>
      </c>
      <c r="BF22" s="151" t="s">
        <v>223</v>
      </c>
    </row>
    <row r="23" spans="1:58" s="141" customFormat="1" ht="33.75" x14ac:dyDescent="0.2">
      <c r="A23" s="152">
        <v>19</v>
      </c>
      <c r="B23" s="110">
        <v>97</v>
      </c>
      <c r="C23" s="111" t="s">
        <v>224</v>
      </c>
      <c r="D23" s="112" t="s">
        <v>225</v>
      </c>
      <c r="E23" s="153" t="s">
        <v>226</v>
      </c>
      <c r="F23" s="114" t="s">
        <v>227</v>
      </c>
      <c r="G23" s="154" t="s">
        <v>161</v>
      </c>
      <c r="H23" s="116" t="s">
        <v>228</v>
      </c>
      <c r="I23" s="155" t="s">
        <v>229</v>
      </c>
      <c r="J23" s="118"/>
      <c r="K23" s="119">
        <v>38000</v>
      </c>
      <c r="L23" s="120">
        <v>22800</v>
      </c>
      <c r="M23" s="121">
        <f t="shared" si="0"/>
        <v>60</v>
      </c>
      <c r="N23" s="122" t="str">
        <f t="shared" si="1"/>
        <v/>
      </c>
      <c r="O23" s="120">
        <v>15200</v>
      </c>
      <c r="P23" s="123">
        <f t="shared" si="2"/>
        <v>40</v>
      </c>
      <c r="Q23" s="124">
        <f t="shared" si="3"/>
        <v>100</v>
      </c>
      <c r="R23" s="125">
        <v>38000</v>
      </c>
      <c r="S23" s="126">
        <v>22800</v>
      </c>
      <c r="T23" s="127">
        <f t="shared" si="4"/>
        <v>60</v>
      </c>
      <c r="U23" s="128" t="str">
        <f t="shared" si="5"/>
        <v/>
      </c>
      <c r="V23" s="120">
        <v>15200</v>
      </c>
      <c r="W23" s="129">
        <f t="shared" si="6"/>
        <v>40</v>
      </c>
      <c r="X23" s="130">
        <f t="shared" si="7"/>
        <v>100</v>
      </c>
      <c r="Y23" s="131" t="s">
        <v>57</v>
      </c>
      <c r="Z23" s="132"/>
      <c r="AA23" s="133">
        <v>15</v>
      </c>
      <c r="AB23" s="134">
        <f t="shared" si="8"/>
        <v>1.5</v>
      </c>
      <c r="AC23" s="135">
        <v>15</v>
      </c>
      <c r="AD23" s="134">
        <f t="shared" si="9"/>
        <v>1.5</v>
      </c>
      <c r="AE23" s="135">
        <v>0</v>
      </c>
      <c r="AF23" s="134">
        <f t="shared" si="10"/>
        <v>0</v>
      </c>
      <c r="AG23" s="136">
        <f t="shared" si="11"/>
        <v>30</v>
      </c>
      <c r="AH23" s="137">
        <f t="shared" si="12"/>
        <v>3</v>
      </c>
      <c r="AI23" s="133">
        <v>13</v>
      </c>
      <c r="AJ23" s="134">
        <f t="shared" si="13"/>
        <v>7.15</v>
      </c>
      <c r="AK23" s="138"/>
      <c r="AL23" s="134"/>
      <c r="AM23" s="139">
        <f t="shared" si="14"/>
        <v>13</v>
      </c>
      <c r="AN23" s="137">
        <f t="shared" si="15"/>
        <v>7.15</v>
      </c>
      <c r="AO23" s="140">
        <f t="shared" si="16"/>
        <v>10.15</v>
      </c>
      <c r="AQ23" s="142" t="str">
        <f t="shared" si="17"/>
        <v/>
      </c>
      <c r="AR23" s="142">
        <f t="shared" si="18"/>
        <v>22800</v>
      </c>
      <c r="AS23" s="143">
        <v>1154</v>
      </c>
      <c r="AT23" s="161" t="s">
        <v>230</v>
      </c>
      <c r="AU23" s="145" t="s">
        <v>231</v>
      </c>
      <c r="AV23" s="146" t="s">
        <v>60</v>
      </c>
      <c r="AW23" s="147" t="s">
        <v>61</v>
      </c>
      <c r="AX23" s="148" t="s">
        <v>224</v>
      </c>
      <c r="AY23" s="145" t="s">
        <v>62</v>
      </c>
      <c r="AZ23" s="160" t="s">
        <v>232</v>
      </c>
      <c r="BA23" s="150" t="s">
        <v>233</v>
      </c>
      <c r="BB23" s="150" t="s">
        <v>225</v>
      </c>
      <c r="BC23" s="151" t="s">
        <v>234</v>
      </c>
      <c r="BD23" s="150" t="s">
        <v>233</v>
      </c>
      <c r="BE23" s="150" t="s">
        <v>225</v>
      </c>
      <c r="BF23" s="151" t="s">
        <v>234</v>
      </c>
    </row>
    <row r="24" spans="1:58" s="141" customFormat="1" ht="56.25" x14ac:dyDescent="0.2">
      <c r="A24" s="152">
        <v>20</v>
      </c>
      <c r="B24" s="110">
        <v>106</v>
      </c>
      <c r="C24" s="111" t="s">
        <v>224</v>
      </c>
      <c r="D24" s="112" t="s">
        <v>225</v>
      </c>
      <c r="E24" s="153" t="s">
        <v>235</v>
      </c>
      <c r="F24" s="114" t="s">
        <v>236</v>
      </c>
      <c r="G24" s="154" t="s">
        <v>141</v>
      </c>
      <c r="H24" s="116" t="s">
        <v>237</v>
      </c>
      <c r="I24" s="155" t="s">
        <v>238</v>
      </c>
      <c r="J24" s="118"/>
      <c r="K24" s="119">
        <v>75000</v>
      </c>
      <c r="L24" s="120">
        <v>45000</v>
      </c>
      <c r="M24" s="121">
        <f t="shared" si="0"/>
        <v>60</v>
      </c>
      <c r="N24" s="122" t="str">
        <f t="shared" si="1"/>
        <v/>
      </c>
      <c r="O24" s="120">
        <v>30000</v>
      </c>
      <c r="P24" s="123">
        <f t="shared" si="2"/>
        <v>40</v>
      </c>
      <c r="Q24" s="124">
        <f t="shared" si="3"/>
        <v>100</v>
      </c>
      <c r="R24" s="125">
        <v>75000</v>
      </c>
      <c r="S24" s="126">
        <v>45000</v>
      </c>
      <c r="T24" s="127">
        <f t="shared" si="4"/>
        <v>60</v>
      </c>
      <c r="U24" s="128" t="str">
        <f t="shared" si="5"/>
        <v/>
      </c>
      <c r="V24" s="120">
        <v>30000</v>
      </c>
      <c r="W24" s="129">
        <f t="shared" si="6"/>
        <v>40</v>
      </c>
      <c r="X24" s="130">
        <f t="shared" si="7"/>
        <v>100</v>
      </c>
      <c r="Y24" s="131" t="s">
        <v>57</v>
      </c>
      <c r="Z24" s="132"/>
      <c r="AA24" s="133">
        <v>15</v>
      </c>
      <c r="AB24" s="134">
        <f t="shared" si="8"/>
        <v>1.5</v>
      </c>
      <c r="AC24" s="135">
        <v>15</v>
      </c>
      <c r="AD24" s="134">
        <f t="shared" si="9"/>
        <v>1.5</v>
      </c>
      <c r="AE24" s="135">
        <v>0</v>
      </c>
      <c r="AF24" s="134">
        <f t="shared" si="10"/>
        <v>0</v>
      </c>
      <c r="AG24" s="136">
        <f t="shared" si="11"/>
        <v>30</v>
      </c>
      <c r="AH24" s="137">
        <f t="shared" si="12"/>
        <v>3</v>
      </c>
      <c r="AI24" s="133">
        <v>11</v>
      </c>
      <c r="AJ24" s="134">
        <f t="shared" si="13"/>
        <v>6.0500000000000007</v>
      </c>
      <c r="AK24" s="138"/>
      <c r="AL24" s="134"/>
      <c r="AM24" s="139">
        <f t="shared" si="14"/>
        <v>11</v>
      </c>
      <c r="AN24" s="137">
        <f t="shared" si="15"/>
        <v>6.0500000000000007</v>
      </c>
      <c r="AO24" s="140">
        <f t="shared" si="16"/>
        <v>9.0500000000000007</v>
      </c>
      <c r="AQ24" s="142" t="str">
        <f t="shared" si="17"/>
        <v/>
      </c>
      <c r="AR24" s="142">
        <f t="shared" si="18"/>
        <v>45000</v>
      </c>
      <c r="AS24" s="143">
        <v>1155</v>
      </c>
      <c r="AT24" s="161" t="s">
        <v>239</v>
      </c>
      <c r="AU24" s="145" t="s">
        <v>240</v>
      </c>
      <c r="AV24" s="146" t="s">
        <v>60</v>
      </c>
      <c r="AW24" s="147" t="s">
        <v>61</v>
      </c>
      <c r="AX24" s="148" t="s">
        <v>224</v>
      </c>
      <c r="AY24" s="145" t="s">
        <v>62</v>
      </c>
      <c r="AZ24" s="160" t="s">
        <v>232</v>
      </c>
      <c r="BA24" s="150" t="s">
        <v>233</v>
      </c>
      <c r="BB24" s="150" t="s">
        <v>225</v>
      </c>
      <c r="BC24" s="151" t="s">
        <v>234</v>
      </c>
      <c r="BD24" s="150" t="s">
        <v>233</v>
      </c>
      <c r="BE24" s="150" t="s">
        <v>225</v>
      </c>
      <c r="BF24" s="151" t="s">
        <v>234</v>
      </c>
    </row>
    <row r="25" spans="1:58" s="141" customFormat="1" ht="90" x14ac:dyDescent="0.2">
      <c r="A25" s="152">
        <v>21</v>
      </c>
      <c r="B25" s="110">
        <v>90</v>
      </c>
      <c r="C25" s="111" t="s">
        <v>241</v>
      </c>
      <c r="D25" s="112" t="s">
        <v>242</v>
      </c>
      <c r="E25" s="153" t="s">
        <v>243</v>
      </c>
      <c r="F25" s="114" t="s">
        <v>55</v>
      </c>
      <c r="G25" s="154">
        <v>3</v>
      </c>
      <c r="H25" s="116" t="s">
        <v>244</v>
      </c>
      <c r="I25" s="155" t="s">
        <v>244</v>
      </c>
      <c r="J25" s="118"/>
      <c r="K25" s="119">
        <v>97935</v>
      </c>
      <c r="L25" s="120">
        <v>58761</v>
      </c>
      <c r="M25" s="121">
        <f t="shared" si="0"/>
        <v>60</v>
      </c>
      <c r="N25" s="122" t="str">
        <f t="shared" si="1"/>
        <v/>
      </c>
      <c r="O25" s="120">
        <v>39174</v>
      </c>
      <c r="P25" s="123">
        <f t="shared" si="2"/>
        <v>40</v>
      </c>
      <c r="Q25" s="124">
        <f t="shared" si="3"/>
        <v>100</v>
      </c>
      <c r="R25" s="125">
        <v>97935</v>
      </c>
      <c r="S25" s="126">
        <v>58761</v>
      </c>
      <c r="T25" s="127">
        <f t="shared" si="4"/>
        <v>60</v>
      </c>
      <c r="U25" s="128" t="str">
        <f t="shared" si="5"/>
        <v/>
      </c>
      <c r="V25" s="120">
        <v>39174</v>
      </c>
      <c r="W25" s="129">
        <f t="shared" si="6"/>
        <v>40</v>
      </c>
      <c r="X25" s="130">
        <f t="shared" si="7"/>
        <v>100</v>
      </c>
      <c r="Y25" s="131" t="s">
        <v>57</v>
      </c>
      <c r="Z25" s="132"/>
      <c r="AA25" s="133">
        <v>5</v>
      </c>
      <c r="AB25" s="134">
        <f t="shared" si="8"/>
        <v>0.5</v>
      </c>
      <c r="AC25" s="135">
        <v>15</v>
      </c>
      <c r="AD25" s="134">
        <f t="shared" si="9"/>
        <v>1.5</v>
      </c>
      <c r="AE25" s="135">
        <v>0</v>
      </c>
      <c r="AF25" s="134">
        <f t="shared" si="10"/>
        <v>0</v>
      </c>
      <c r="AG25" s="136">
        <f t="shared" si="11"/>
        <v>20</v>
      </c>
      <c r="AH25" s="137">
        <f t="shared" si="12"/>
        <v>2</v>
      </c>
      <c r="AI25" s="133">
        <v>15</v>
      </c>
      <c r="AJ25" s="134">
        <f t="shared" si="13"/>
        <v>8.25</v>
      </c>
      <c r="AK25" s="138"/>
      <c r="AL25" s="134"/>
      <c r="AM25" s="139">
        <f t="shared" si="14"/>
        <v>15</v>
      </c>
      <c r="AN25" s="137">
        <f t="shared" si="15"/>
        <v>8.25</v>
      </c>
      <c r="AO25" s="140">
        <f t="shared" si="16"/>
        <v>10.25</v>
      </c>
      <c r="AQ25" s="142" t="str">
        <f t="shared" si="17"/>
        <v/>
      </c>
      <c r="AR25" s="142">
        <f t="shared" si="18"/>
        <v>58761</v>
      </c>
      <c r="AS25" s="143">
        <v>1156</v>
      </c>
      <c r="AT25" s="161" t="s">
        <v>245</v>
      </c>
      <c r="AU25" s="145" t="s">
        <v>246</v>
      </c>
      <c r="AV25" s="146" t="s">
        <v>60</v>
      </c>
      <c r="AW25" s="147" t="s">
        <v>61</v>
      </c>
      <c r="AX25" s="148" t="s">
        <v>247</v>
      </c>
      <c r="AY25" s="145" t="s">
        <v>62</v>
      </c>
      <c r="AZ25" s="160" t="s">
        <v>248</v>
      </c>
      <c r="BA25" s="150" t="s">
        <v>249</v>
      </c>
      <c r="BB25" s="150" t="s">
        <v>242</v>
      </c>
      <c r="BC25" s="151" t="s">
        <v>149</v>
      </c>
      <c r="BD25" s="150" t="s">
        <v>249</v>
      </c>
      <c r="BE25" s="150" t="s">
        <v>242</v>
      </c>
      <c r="BF25" s="151" t="s">
        <v>149</v>
      </c>
    </row>
    <row r="26" spans="1:58" s="141" customFormat="1" ht="78.75" x14ac:dyDescent="0.2">
      <c r="A26" s="152">
        <v>22</v>
      </c>
      <c r="B26" s="110">
        <v>88</v>
      </c>
      <c r="C26" s="111" t="s">
        <v>250</v>
      </c>
      <c r="D26" s="112" t="s">
        <v>251</v>
      </c>
      <c r="E26" s="153" t="s">
        <v>252</v>
      </c>
      <c r="F26" s="114" t="s">
        <v>253</v>
      </c>
      <c r="G26" s="154" t="s">
        <v>78</v>
      </c>
      <c r="H26" s="116" t="s">
        <v>254</v>
      </c>
      <c r="I26" s="155" t="s">
        <v>255</v>
      </c>
      <c r="J26" s="118"/>
      <c r="K26" s="119">
        <v>85000</v>
      </c>
      <c r="L26" s="120">
        <v>42000</v>
      </c>
      <c r="M26" s="121">
        <f t="shared" si="0"/>
        <v>49.411764705882355</v>
      </c>
      <c r="N26" s="122" t="str">
        <f t="shared" si="1"/>
        <v/>
      </c>
      <c r="O26" s="120">
        <v>43000</v>
      </c>
      <c r="P26" s="123">
        <f t="shared" si="2"/>
        <v>50.588235294117645</v>
      </c>
      <c r="Q26" s="124">
        <f t="shared" si="3"/>
        <v>100</v>
      </c>
      <c r="R26" s="125">
        <v>85000</v>
      </c>
      <c r="S26" s="126">
        <v>42000</v>
      </c>
      <c r="T26" s="127">
        <f t="shared" si="4"/>
        <v>49.41</v>
      </c>
      <c r="U26" s="128" t="str">
        <f t="shared" si="5"/>
        <v/>
      </c>
      <c r="V26" s="120">
        <v>43000</v>
      </c>
      <c r="W26" s="129">
        <f t="shared" si="6"/>
        <v>50.59</v>
      </c>
      <c r="X26" s="130">
        <f t="shared" si="7"/>
        <v>100</v>
      </c>
      <c r="Y26" s="131" t="s">
        <v>57</v>
      </c>
      <c r="Z26" s="132"/>
      <c r="AA26" s="133">
        <v>5</v>
      </c>
      <c r="AB26" s="134">
        <f t="shared" si="8"/>
        <v>0.5</v>
      </c>
      <c r="AC26" s="135">
        <v>15</v>
      </c>
      <c r="AD26" s="134">
        <f t="shared" si="9"/>
        <v>1.5</v>
      </c>
      <c r="AE26" s="135">
        <v>7</v>
      </c>
      <c r="AF26" s="134">
        <f t="shared" si="10"/>
        <v>1.75</v>
      </c>
      <c r="AG26" s="136">
        <f t="shared" si="11"/>
        <v>27</v>
      </c>
      <c r="AH26" s="137">
        <f t="shared" si="12"/>
        <v>3.75</v>
      </c>
      <c r="AI26" s="133">
        <v>9</v>
      </c>
      <c r="AJ26" s="134">
        <f t="shared" si="13"/>
        <v>4.95</v>
      </c>
      <c r="AK26" s="138"/>
      <c r="AL26" s="134"/>
      <c r="AM26" s="139">
        <f t="shared" si="14"/>
        <v>9</v>
      </c>
      <c r="AN26" s="137">
        <f t="shared" si="15"/>
        <v>4.95</v>
      </c>
      <c r="AO26" s="140">
        <f t="shared" si="16"/>
        <v>8.6999999999999993</v>
      </c>
      <c r="AQ26" s="142" t="str">
        <f t="shared" si="17"/>
        <v/>
      </c>
      <c r="AR26" s="142">
        <f t="shared" si="18"/>
        <v>42000</v>
      </c>
      <c r="AS26" s="143">
        <v>1157</v>
      </c>
      <c r="AT26" s="161" t="s">
        <v>256</v>
      </c>
      <c r="AU26" s="145" t="s">
        <v>257</v>
      </c>
      <c r="AV26" s="146" t="s">
        <v>60</v>
      </c>
      <c r="AW26" s="147" t="s">
        <v>61</v>
      </c>
      <c r="AX26" s="148" t="s">
        <v>250</v>
      </c>
      <c r="AY26" s="145" t="s">
        <v>62</v>
      </c>
      <c r="AZ26" s="160" t="s">
        <v>258</v>
      </c>
      <c r="BA26" s="150" t="s">
        <v>259</v>
      </c>
      <c r="BB26" s="150" t="s">
        <v>251</v>
      </c>
      <c r="BC26" s="151" t="s">
        <v>260</v>
      </c>
      <c r="BD26" s="150" t="s">
        <v>259</v>
      </c>
      <c r="BE26" s="150" t="s">
        <v>251</v>
      </c>
      <c r="BF26" s="151" t="s">
        <v>260</v>
      </c>
    </row>
    <row r="27" spans="1:58" s="141" customFormat="1" ht="78.75" x14ac:dyDescent="0.2">
      <c r="A27" s="152">
        <v>23</v>
      </c>
      <c r="B27" s="110">
        <v>199</v>
      </c>
      <c r="C27" s="111" t="s">
        <v>261</v>
      </c>
      <c r="D27" s="112" t="s">
        <v>262</v>
      </c>
      <c r="E27" s="153" t="s">
        <v>263</v>
      </c>
      <c r="F27" s="114" t="s">
        <v>1490</v>
      </c>
      <c r="G27" s="167" t="s">
        <v>78</v>
      </c>
      <c r="H27" s="116" t="s">
        <v>264</v>
      </c>
      <c r="I27" s="155" t="s">
        <v>265</v>
      </c>
      <c r="J27" s="118"/>
      <c r="K27" s="119">
        <v>69684</v>
      </c>
      <c r="L27" s="120">
        <v>34842</v>
      </c>
      <c r="M27" s="121">
        <f t="shared" si="0"/>
        <v>50</v>
      </c>
      <c r="N27" s="122" t="str">
        <f t="shared" si="1"/>
        <v/>
      </c>
      <c r="O27" s="120">
        <v>34842</v>
      </c>
      <c r="P27" s="123">
        <f t="shared" si="2"/>
        <v>50</v>
      </c>
      <c r="Q27" s="124">
        <f t="shared" si="3"/>
        <v>100</v>
      </c>
      <c r="R27" s="125">
        <v>69684</v>
      </c>
      <c r="S27" s="126">
        <v>34842</v>
      </c>
      <c r="T27" s="127">
        <f t="shared" si="4"/>
        <v>50</v>
      </c>
      <c r="U27" s="128" t="str">
        <f t="shared" si="5"/>
        <v/>
      </c>
      <c r="V27" s="120">
        <v>34842</v>
      </c>
      <c r="W27" s="129">
        <f t="shared" si="6"/>
        <v>50</v>
      </c>
      <c r="X27" s="130">
        <f t="shared" si="7"/>
        <v>100</v>
      </c>
      <c r="Y27" s="131" t="s">
        <v>57</v>
      </c>
      <c r="Z27" s="132"/>
      <c r="AA27" s="133">
        <v>15</v>
      </c>
      <c r="AB27" s="134">
        <f t="shared" si="8"/>
        <v>1.5</v>
      </c>
      <c r="AC27" s="135">
        <v>15</v>
      </c>
      <c r="AD27" s="134">
        <f t="shared" si="9"/>
        <v>1.5</v>
      </c>
      <c r="AE27" s="135">
        <v>7</v>
      </c>
      <c r="AF27" s="134">
        <f t="shared" si="10"/>
        <v>1.75</v>
      </c>
      <c r="AG27" s="136">
        <f t="shared" si="11"/>
        <v>37</v>
      </c>
      <c r="AH27" s="137">
        <f t="shared" si="12"/>
        <v>4.75</v>
      </c>
      <c r="AI27" s="168">
        <v>9</v>
      </c>
      <c r="AJ27" s="134">
        <f t="shared" si="13"/>
        <v>4.95</v>
      </c>
      <c r="AK27" s="138"/>
      <c r="AL27" s="134"/>
      <c r="AM27" s="139">
        <f t="shared" si="14"/>
        <v>9</v>
      </c>
      <c r="AN27" s="137">
        <f t="shared" si="15"/>
        <v>4.95</v>
      </c>
      <c r="AO27" s="140">
        <f t="shared" si="16"/>
        <v>9.6999999999999993</v>
      </c>
      <c r="AQ27" s="142" t="str">
        <f t="shared" si="17"/>
        <v/>
      </c>
      <c r="AR27" s="142">
        <f t="shared" si="18"/>
        <v>34842</v>
      </c>
      <c r="AS27" s="143">
        <v>1158</v>
      </c>
      <c r="AT27" s="161" t="s">
        <v>266</v>
      </c>
      <c r="AU27" s="145" t="s">
        <v>267</v>
      </c>
      <c r="AV27" s="157" t="s">
        <v>60</v>
      </c>
      <c r="AW27" s="158" t="s">
        <v>101</v>
      </c>
      <c r="AX27" s="159" t="s">
        <v>261</v>
      </c>
      <c r="AY27" s="145" t="s">
        <v>62</v>
      </c>
      <c r="AZ27" s="160" t="s">
        <v>268</v>
      </c>
      <c r="BA27" s="150" t="s">
        <v>269</v>
      </c>
      <c r="BB27" s="150" t="s">
        <v>262</v>
      </c>
      <c r="BC27" s="151" t="s">
        <v>270</v>
      </c>
      <c r="BD27" s="150" t="s">
        <v>269</v>
      </c>
      <c r="BE27" s="150" t="s">
        <v>262</v>
      </c>
      <c r="BF27" s="151" t="s">
        <v>270</v>
      </c>
    </row>
    <row r="28" spans="1:58" s="141" customFormat="1" ht="78.75" x14ac:dyDescent="0.2">
      <c r="A28" s="152">
        <v>24</v>
      </c>
      <c r="B28" s="110">
        <v>200</v>
      </c>
      <c r="C28" s="111" t="s">
        <v>261</v>
      </c>
      <c r="D28" s="112" t="s">
        <v>262</v>
      </c>
      <c r="E28" s="153" t="s">
        <v>263</v>
      </c>
      <c r="F28" s="114" t="s">
        <v>271</v>
      </c>
      <c r="G28" s="154">
        <v>5</v>
      </c>
      <c r="H28" s="116" t="s">
        <v>272</v>
      </c>
      <c r="I28" s="155" t="s">
        <v>272</v>
      </c>
      <c r="J28" s="118"/>
      <c r="K28" s="119">
        <v>23958</v>
      </c>
      <c r="L28" s="120">
        <v>11979</v>
      </c>
      <c r="M28" s="121">
        <f t="shared" si="0"/>
        <v>50</v>
      </c>
      <c r="N28" s="122" t="str">
        <f t="shared" si="1"/>
        <v/>
      </c>
      <c r="O28" s="120">
        <v>11979</v>
      </c>
      <c r="P28" s="123">
        <f t="shared" si="2"/>
        <v>50</v>
      </c>
      <c r="Q28" s="124">
        <f t="shared" si="3"/>
        <v>100</v>
      </c>
      <c r="R28" s="125">
        <v>23958</v>
      </c>
      <c r="S28" s="126">
        <v>11979</v>
      </c>
      <c r="T28" s="127">
        <f t="shared" si="4"/>
        <v>50</v>
      </c>
      <c r="U28" s="128" t="str">
        <f t="shared" si="5"/>
        <v/>
      </c>
      <c r="V28" s="120">
        <v>11979</v>
      </c>
      <c r="W28" s="129">
        <f t="shared" si="6"/>
        <v>50</v>
      </c>
      <c r="X28" s="130">
        <f t="shared" si="7"/>
        <v>100</v>
      </c>
      <c r="Y28" s="131" t="s">
        <v>57</v>
      </c>
      <c r="Z28" s="132"/>
      <c r="AA28" s="133">
        <v>15</v>
      </c>
      <c r="AB28" s="134">
        <f t="shared" si="8"/>
        <v>1.5</v>
      </c>
      <c r="AC28" s="135">
        <v>15</v>
      </c>
      <c r="AD28" s="134">
        <f t="shared" si="9"/>
        <v>1.5</v>
      </c>
      <c r="AE28" s="135">
        <v>7</v>
      </c>
      <c r="AF28" s="134">
        <f t="shared" si="10"/>
        <v>1.75</v>
      </c>
      <c r="AG28" s="136">
        <f t="shared" si="11"/>
        <v>37</v>
      </c>
      <c r="AH28" s="137">
        <f t="shared" si="12"/>
        <v>4.75</v>
      </c>
      <c r="AI28" s="133">
        <v>15</v>
      </c>
      <c r="AJ28" s="134">
        <f t="shared" si="13"/>
        <v>8.25</v>
      </c>
      <c r="AK28" s="138"/>
      <c r="AL28" s="134"/>
      <c r="AM28" s="139">
        <f t="shared" si="14"/>
        <v>15</v>
      </c>
      <c r="AN28" s="137">
        <f t="shared" si="15"/>
        <v>8.25</v>
      </c>
      <c r="AO28" s="140">
        <f t="shared" si="16"/>
        <v>13</v>
      </c>
      <c r="AQ28" s="142" t="str">
        <f t="shared" si="17"/>
        <v/>
      </c>
      <c r="AR28" s="142">
        <f t="shared" si="18"/>
        <v>11979</v>
      </c>
      <c r="AS28" s="143">
        <v>1159</v>
      </c>
      <c r="AT28" s="161" t="s">
        <v>273</v>
      </c>
      <c r="AU28" s="145" t="s">
        <v>274</v>
      </c>
      <c r="AV28" s="157" t="s">
        <v>60</v>
      </c>
      <c r="AW28" s="158" t="s">
        <v>101</v>
      </c>
      <c r="AX28" s="159" t="s">
        <v>261</v>
      </c>
      <c r="AY28" s="145" t="s">
        <v>62</v>
      </c>
      <c r="AZ28" s="160" t="s">
        <v>268</v>
      </c>
      <c r="BA28" s="150" t="s">
        <v>269</v>
      </c>
      <c r="BB28" s="150" t="s">
        <v>262</v>
      </c>
      <c r="BC28" s="151" t="s">
        <v>270</v>
      </c>
      <c r="BD28" s="150" t="s">
        <v>269</v>
      </c>
      <c r="BE28" s="150" t="s">
        <v>262</v>
      </c>
      <c r="BF28" s="151" t="s">
        <v>270</v>
      </c>
    </row>
    <row r="29" spans="1:58" s="141" customFormat="1" ht="90" x14ac:dyDescent="0.2">
      <c r="A29" s="152">
        <v>25</v>
      </c>
      <c r="B29" s="110">
        <v>201</v>
      </c>
      <c r="C29" s="111" t="s">
        <v>261</v>
      </c>
      <c r="D29" s="112" t="s">
        <v>262</v>
      </c>
      <c r="E29" s="153" t="s">
        <v>263</v>
      </c>
      <c r="F29" s="114" t="s">
        <v>275</v>
      </c>
      <c r="G29" s="154">
        <v>6</v>
      </c>
      <c r="H29" s="116" t="s">
        <v>276</v>
      </c>
      <c r="I29" s="155" t="s">
        <v>276</v>
      </c>
      <c r="J29" s="118"/>
      <c r="K29" s="119">
        <v>107744</v>
      </c>
      <c r="L29" s="120">
        <v>53872</v>
      </c>
      <c r="M29" s="121">
        <f t="shared" si="0"/>
        <v>50</v>
      </c>
      <c r="N29" s="122" t="str">
        <f t="shared" si="1"/>
        <v/>
      </c>
      <c r="O29" s="120">
        <v>53872</v>
      </c>
      <c r="P29" s="123">
        <f t="shared" si="2"/>
        <v>50</v>
      </c>
      <c r="Q29" s="124">
        <f t="shared" si="3"/>
        <v>100</v>
      </c>
      <c r="R29" s="125">
        <v>107744</v>
      </c>
      <c r="S29" s="126">
        <v>53872</v>
      </c>
      <c r="T29" s="127">
        <f t="shared" si="4"/>
        <v>50</v>
      </c>
      <c r="U29" s="128" t="str">
        <f t="shared" si="5"/>
        <v/>
      </c>
      <c r="V29" s="120">
        <v>53872</v>
      </c>
      <c r="W29" s="129">
        <f t="shared" si="6"/>
        <v>50</v>
      </c>
      <c r="X29" s="130">
        <f t="shared" si="7"/>
        <v>100</v>
      </c>
      <c r="Y29" s="131" t="s">
        <v>57</v>
      </c>
      <c r="Z29" s="132"/>
      <c r="AA29" s="133">
        <v>15</v>
      </c>
      <c r="AB29" s="134">
        <f t="shared" si="8"/>
        <v>1.5</v>
      </c>
      <c r="AC29" s="135">
        <v>15</v>
      </c>
      <c r="AD29" s="134">
        <f t="shared" si="9"/>
        <v>1.5</v>
      </c>
      <c r="AE29" s="135">
        <v>7</v>
      </c>
      <c r="AF29" s="134">
        <f t="shared" si="10"/>
        <v>1.75</v>
      </c>
      <c r="AG29" s="136">
        <f t="shared" si="11"/>
        <v>37</v>
      </c>
      <c r="AH29" s="137">
        <f t="shared" si="12"/>
        <v>4.75</v>
      </c>
      <c r="AI29" s="133">
        <v>15</v>
      </c>
      <c r="AJ29" s="134">
        <f t="shared" si="13"/>
        <v>8.25</v>
      </c>
      <c r="AK29" s="138"/>
      <c r="AL29" s="134"/>
      <c r="AM29" s="139">
        <f t="shared" si="14"/>
        <v>15</v>
      </c>
      <c r="AN29" s="137">
        <f t="shared" si="15"/>
        <v>8.25</v>
      </c>
      <c r="AO29" s="140">
        <f t="shared" si="16"/>
        <v>13</v>
      </c>
      <c r="AQ29" s="142" t="str">
        <f t="shared" si="17"/>
        <v/>
      </c>
      <c r="AR29" s="142">
        <f t="shared" si="18"/>
        <v>53872</v>
      </c>
      <c r="AS29" s="143">
        <v>1160</v>
      </c>
      <c r="AT29" s="161" t="s">
        <v>277</v>
      </c>
      <c r="AU29" s="145" t="s">
        <v>278</v>
      </c>
      <c r="AV29" s="157" t="s">
        <v>60</v>
      </c>
      <c r="AW29" s="158" t="s">
        <v>101</v>
      </c>
      <c r="AX29" s="159" t="s">
        <v>261</v>
      </c>
      <c r="AY29" s="145" t="s">
        <v>62</v>
      </c>
      <c r="AZ29" s="160" t="s">
        <v>268</v>
      </c>
      <c r="BA29" s="150" t="s">
        <v>269</v>
      </c>
      <c r="BB29" s="150" t="s">
        <v>262</v>
      </c>
      <c r="BC29" s="151" t="s">
        <v>270</v>
      </c>
      <c r="BD29" s="150" t="s">
        <v>269</v>
      </c>
      <c r="BE29" s="150" t="s">
        <v>262</v>
      </c>
      <c r="BF29" s="151" t="s">
        <v>270</v>
      </c>
    </row>
    <row r="30" spans="1:58" s="141" customFormat="1" ht="112.5" x14ac:dyDescent="0.2">
      <c r="A30" s="152">
        <v>26</v>
      </c>
      <c r="B30" s="110">
        <v>2</v>
      </c>
      <c r="C30" s="111" t="s">
        <v>279</v>
      </c>
      <c r="D30" s="112" t="s">
        <v>280</v>
      </c>
      <c r="E30" s="162" t="s">
        <v>54</v>
      </c>
      <c r="F30" s="163" t="s">
        <v>281</v>
      </c>
      <c r="G30" s="154">
        <v>3</v>
      </c>
      <c r="H30" s="116" t="s">
        <v>282</v>
      </c>
      <c r="I30" s="155" t="s">
        <v>282</v>
      </c>
      <c r="J30" s="118"/>
      <c r="K30" s="119">
        <v>85020</v>
      </c>
      <c r="L30" s="120">
        <v>51012</v>
      </c>
      <c r="M30" s="121">
        <f t="shared" si="0"/>
        <v>60</v>
      </c>
      <c r="N30" s="122" t="str">
        <f t="shared" si="1"/>
        <v/>
      </c>
      <c r="O30" s="120">
        <v>34008</v>
      </c>
      <c r="P30" s="123">
        <f t="shared" si="2"/>
        <v>40</v>
      </c>
      <c r="Q30" s="124">
        <f t="shared" si="3"/>
        <v>100</v>
      </c>
      <c r="R30" s="125">
        <v>85020</v>
      </c>
      <c r="S30" s="126">
        <v>51012</v>
      </c>
      <c r="T30" s="127">
        <f t="shared" si="4"/>
        <v>60</v>
      </c>
      <c r="U30" s="128" t="str">
        <f t="shared" si="5"/>
        <v/>
      </c>
      <c r="V30" s="120">
        <v>34008</v>
      </c>
      <c r="W30" s="129">
        <f t="shared" si="6"/>
        <v>40</v>
      </c>
      <c r="X30" s="130">
        <f t="shared" si="7"/>
        <v>100</v>
      </c>
      <c r="Y30" s="131" t="s">
        <v>57</v>
      </c>
      <c r="Z30" s="132"/>
      <c r="AA30" s="133">
        <v>15</v>
      </c>
      <c r="AB30" s="134">
        <f t="shared" si="8"/>
        <v>1.5</v>
      </c>
      <c r="AC30" s="135">
        <v>15</v>
      </c>
      <c r="AD30" s="134">
        <f t="shared" si="9"/>
        <v>1.5</v>
      </c>
      <c r="AE30" s="135">
        <v>0</v>
      </c>
      <c r="AF30" s="134">
        <f t="shared" si="10"/>
        <v>0</v>
      </c>
      <c r="AG30" s="136">
        <f t="shared" si="11"/>
        <v>30</v>
      </c>
      <c r="AH30" s="137">
        <f t="shared" si="12"/>
        <v>3</v>
      </c>
      <c r="AI30" s="133">
        <v>15</v>
      </c>
      <c r="AJ30" s="134">
        <f t="shared" si="13"/>
        <v>8.25</v>
      </c>
      <c r="AK30" s="138"/>
      <c r="AL30" s="134"/>
      <c r="AM30" s="139">
        <f t="shared" si="14"/>
        <v>15</v>
      </c>
      <c r="AN30" s="137">
        <f t="shared" si="15"/>
        <v>8.25</v>
      </c>
      <c r="AO30" s="140">
        <f t="shared" si="16"/>
        <v>11.25</v>
      </c>
      <c r="AQ30" s="142" t="str">
        <f t="shared" si="17"/>
        <v/>
      </c>
      <c r="AR30" s="142">
        <f t="shared" si="18"/>
        <v>51012</v>
      </c>
      <c r="AS30" s="143">
        <v>1161</v>
      </c>
      <c r="AT30" s="161" t="s">
        <v>283</v>
      </c>
      <c r="AU30" s="169" t="s">
        <v>284</v>
      </c>
      <c r="AV30" s="151" t="s">
        <v>60</v>
      </c>
      <c r="AW30" s="170" t="s">
        <v>285</v>
      </c>
      <c r="AX30" s="171" t="s">
        <v>279</v>
      </c>
      <c r="AY30" s="145" t="s">
        <v>62</v>
      </c>
      <c r="AZ30" s="145" t="s">
        <v>286</v>
      </c>
      <c r="BA30" s="172" t="s">
        <v>287</v>
      </c>
      <c r="BB30" s="173" t="s">
        <v>280</v>
      </c>
      <c r="BC30" s="151" t="s">
        <v>288</v>
      </c>
      <c r="BD30" s="150" t="s">
        <v>287</v>
      </c>
      <c r="BE30" s="150" t="s">
        <v>280</v>
      </c>
      <c r="BF30" s="151" t="s">
        <v>288</v>
      </c>
    </row>
    <row r="31" spans="1:58" s="141" customFormat="1" ht="101.25" x14ac:dyDescent="0.2">
      <c r="A31" s="152">
        <v>27</v>
      </c>
      <c r="B31" s="110">
        <v>3</v>
      </c>
      <c r="C31" s="111" t="s">
        <v>279</v>
      </c>
      <c r="D31" s="112" t="s">
        <v>280</v>
      </c>
      <c r="E31" s="162" t="s">
        <v>289</v>
      </c>
      <c r="F31" s="163" t="s">
        <v>290</v>
      </c>
      <c r="G31" s="154">
        <v>5</v>
      </c>
      <c r="H31" s="116" t="s">
        <v>291</v>
      </c>
      <c r="I31" s="155" t="s">
        <v>291</v>
      </c>
      <c r="J31" s="118"/>
      <c r="K31" s="119">
        <v>22886</v>
      </c>
      <c r="L31" s="120">
        <v>13686</v>
      </c>
      <c r="M31" s="121">
        <f t="shared" si="0"/>
        <v>59.800751551166655</v>
      </c>
      <c r="N31" s="122" t="str">
        <f t="shared" si="1"/>
        <v/>
      </c>
      <c r="O31" s="120">
        <v>9200</v>
      </c>
      <c r="P31" s="123">
        <f t="shared" si="2"/>
        <v>40.199248448833345</v>
      </c>
      <c r="Q31" s="124">
        <f t="shared" si="3"/>
        <v>100</v>
      </c>
      <c r="R31" s="125">
        <v>22886</v>
      </c>
      <c r="S31" s="126">
        <v>13686</v>
      </c>
      <c r="T31" s="127">
        <f t="shared" si="4"/>
        <v>59.8</v>
      </c>
      <c r="U31" s="128" t="str">
        <f t="shared" si="5"/>
        <v/>
      </c>
      <c r="V31" s="120">
        <v>9200</v>
      </c>
      <c r="W31" s="129">
        <f t="shared" si="6"/>
        <v>40.200000000000003</v>
      </c>
      <c r="X31" s="130">
        <f t="shared" si="7"/>
        <v>100</v>
      </c>
      <c r="Y31" s="131" t="s">
        <v>57</v>
      </c>
      <c r="Z31" s="132"/>
      <c r="AA31" s="133">
        <v>15</v>
      </c>
      <c r="AB31" s="134">
        <f t="shared" si="8"/>
        <v>1.5</v>
      </c>
      <c r="AC31" s="135">
        <v>15</v>
      </c>
      <c r="AD31" s="134">
        <f t="shared" si="9"/>
        <v>1.5</v>
      </c>
      <c r="AE31" s="135">
        <v>0</v>
      </c>
      <c r="AF31" s="134">
        <f t="shared" si="10"/>
        <v>0</v>
      </c>
      <c r="AG31" s="136">
        <f t="shared" si="11"/>
        <v>30</v>
      </c>
      <c r="AH31" s="137">
        <f t="shared" si="12"/>
        <v>3</v>
      </c>
      <c r="AI31" s="133">
        <v>15</v>
      </c>
      <c r="AJ31" s="134">
        <f t="shared" si="13"/>
        <v>8.25</v>
      </c>
      <c r="AK31" s="138"/>
      <c r="AL31" s="134"/>
      <c r="AM31" s="139">
        <f t="shared" si="14"/>
        <v>15</v>
      </c>
      <c r="AN31" s="137">
        <f t="shared" si="15"/>
        <v>8.25</v>
      </c>
      <c r="AO31" s="140">
        <f t="shared" si="16"/>
        <v>11.25</v>
      </c>
      <c r="AQ31" s="142" t="str">
        <f t="shared" si="17"/>
        <v/>
      </c>
      <c r="AR31" s="142">
        <f t="shared" si="18"/>
        <v>13686</v>
      </c>
      <c r="AS31" s="143">
        <v>1162</v>
      </c>
      <c r="AT31" s="161" t="s">
        <v>292</v>
      </c>
      <c r="AU31" s="169" t="s">
        <v>293</v>
      </c>
      <c r="AV31" s="151" t="s">
        <v>60</v>
      </c>
      <c r="AW31" s="170" t="s">
        <v>285</v>
      </c>
      <c r="AX31" s="171" t="s">
        <v>279</v>
      </c>
      <c r="AY31" s="145" t="s">
        <v>62</v>
      </c>
      <c r="AZ31" s="145" t="s">
        <v>286</v>
      </c>
      <c r="BA31" s="172" t="s">
        <v>287</v>
      </c>
      <c r="BB31" s="173" t="s">
        <v>280</v>
      </c>
      <c r="BC31" s="151" t="s">
        <v>288</v>
      </c>
      <c r="BD31" s="150" t="s">
        <v>287</v>
      </c>
      <c r="BE31" s="150" t="s">
        <v>280</v>
      </c>
      <c r="BF31" s="151" t="s">
        <v>288</v>
      </c>
    </row>
    <row r="32" spans="1:58" s="141" customFormat="1" ht="45" x14ac:dyDescent="0.2">
      <c r="A32" s="152">
        <v>28</v>
      </c>
      <c r="B32" s="110">
        <v>4</v>
      </c>
      <c r="C32" s="111" t="s">
        <v>279</v>
      </c>
      <c r="D32" s="112" t="s">
        <v>280</v>
      </c>
      <c r="E32" s="162" t="s">
        <v>294</v>
      </c>
      <c r="F32" s="163" t="s">
        <v>295</v>
      </c>
      <c r="G32" s="154">
        <v>6</v>
      </c>
      <c r="H32" s="116" t="s">
        <v>296</v>
      </c>
      <c r="I32" s="155" t="s">
        <v>296</v>
      </c>
      <c r="J32" s="118"/>
      <c r="K32" s="119">
        <v>52756</v>
      </c>
      <c r="L32" s="120">
        <v>31653.599999999999</v>
      </c>
      <c r="M32" s="121">
        <f t="shared" si="0"/>
        <v>60</v>
      </c>
      <c r="N32" s="122" t="str">
        <f t="shared" si="1"/>
        <v/>
      </c>
      <c r="O32" s="120">
        <v>21102.400000000001</v>
      </c>
      <c r="P32" s="123">
        <f t="shared" si="2"/>
        <v>40</v>
      </c>
      <c r="Q32" s="124">
        <f t="shared" si="3"/>
        <v>100</v>
      </c>
      <c r="R32" s="125">
        <v>52756</v>
      </c>
      <c r="S32" s="126">
        <v>31653.599999999999</v>
      </c>
      <c r="T32" s="127">
        <f t="shared" si="4"/>
        <v>60</v>
      </c>
      <c r="U32" s="128" t="str">
        <f t="shared" si="5"/>
        <v/>
      </c>
      <c r="V32" s="120">
        <v>21102.400000000001</v>
      </c>
      <c r="W32" s="129">
        <f t="shared" si="6"/>
        <v>40</v>
      </c>
      <c r="X32" s="130">
        <f t="shared" si="7"/>
        <v>100</v>
      </c>
      <c r="Y32" s="131" t="s">
        <v>57</v>
      </c>
      <c r="Z32" s="132"/>
      <c r="AA32" s="133">
        <v>15</v>
      </c>
      <c r="AB32" s="134">
        <f t="shared" si="8"/>
        <v>1.5</v>
      </c>
      <c r="AC32" s="135">
        <v>15</v>
      </c>
      <c r="AD32" s="134">
        <f t="shared" si="9"/>
        <v>1.5</v>
      </c>
      <c r="AE32" s="135">
        <v>0</v>
      </c>
      <c r="AF32" s="134">
        <f t="shared" si="10"/>
        <v>0</v>
      </c>
      <c r="AG32" s="136">
        <f t="shared" si="11"/>
        <v>30</v>
      </c>
      <c r="AH32" s="137">
        <f t="shared" si="12"/>
        <v>3</v>
      </c>
      <c r="AI32" s="133">
        <v>15</v>
      </c>
      <c r="AJ32" s="134">
        <f t="shared" si="13"/>
        <v>8.25</v>
      </c>
      <c r="AK32" s="138"/>
      <c r="AL32" s="134"/>
      <c r="AM32" s="139">
        <f t="shared" si="14"/>
        <v>15</v>
      </c>
      <c r="AN32" s="137">
        <f t="shared" si="15"/>
        <v>8.25</v>
      </c>
      <c r="AO32" s="140">
        <f t="shared" si="16"/>
        <v>11.25</v>
      </c>
      <c r="AQ32" s="142" t="str">
        <f t="shared" si="17"/>
        <v/>
      </c>
      <c r="AR32" s="142">
        <f t="shared" si="18"/>
        <v>31653.599999999999</v>
      </c>
      <c r="AS32" s="143">
        <v>1163</v>
      </c>
      <c r="AT32" s="161" t="s">
        <v>297</v>
      </c>
      <c r="AU32" s="169" t="s">
        <v>298</v>
      </c>
      <c r="AV32" s="151" t="s">
        <v>60</v>
      </c>
      <c r="AW32" s="170" t="s">
        <v>285</v>
      </c>
      <c r="AX32" s="171" t="s">
        <v>279</v>
      </c>
      <c r="AY32" s="145" t="s">
        <v>62</v>
      </c>
      <c r="AZ32" s="145" t="s">
        <v>286</v>
      </c>
      <c r="BA32" s="172" t="s">
        <v>287</v>
      </c>
      <c r="BB32" s="173" t="s">
        <v>280</v>
      </c>
      <c r="BC32" s="151" t="s">
        <v>288</v>
      </c>
      <c r="BD32" s="150" t="s">
        <v>287</v>
      </c>
      <c r="BE32" s="150" t="s">
        <v>280</v>
      </c>
      <c r="BF32" s="151" t="s">
        <v>288</v>
      </c>
    </row>
    <row r="33" spans="1:58" s="141" customFormat="1" ht="56.25" x14ac:dyDescent="0.2">
      <c r="A33" s="152">
        <v>29</v>
      </c>
      <c r="B33" s="110">
        <v>8</v>
      </c>
      <c r="C33" s="111" t="s">
        <v>279</v>
      </c>
      <c r="D33" s="112" t="s">
        <v>280</v>
      </c>
      <c r="E33" s="162" t="s">
        <v>299</v>
      </c>
      <c r="F33" s="163" t="s">
        <v>300</v>
      </c>
      <c r="G33" s="154" t="s">
        <v>141</v>
      </c>
      <c r="H33" s="116" t="s">
        <v>301</v>
      </c>
      <c r="I33" s="155" t="s">
        <v>301</v>
      </c>
      <c r="J33" s="118"/>
      <c r="K33" s="119">
        <v>29944</v>
      </c>
      <c r="L33" s="120">
        <v>17966.400000000001</v>
      </c>
      <c r="M33" s="121">
        <f t="shared" si="0"/>
        <v>60.000000000000007</v>
      </c>
      <c r="N33" s="122" t="str">
        <f t="shared" si="1"/>
        <v/>
      </c>
      <c r="O33" s="120">
        <v>11977.6</v>
      </c>
      <c r="P33" s="123">
        <f t="shared" si="2"/>
        <v>40</v>
      </c>
      <c r="Q33" s="124">
        <f t="shared" si="3"/>
        <v>100</v>
      </c>
      <c r="R33" s="125">
        <v>29944</v>
      </c>
      <c r="S33" s="126">
        <v>17966.400000000001</v>
      </c>
      <c r="T33" s="127">
        <f t="shared" si="4"/>
        <v>60</v>
      </c>
      <c r="U33" s="128" t="str">
        <f t="shared" si="5"/>
        <v/>
      </c>
      <c r="V33" s="120">
        <v>11977.6</v>
      </c>
      <c r="W33" s="129">
        <f t="shared" si="6"/>
        <v>40</v>
      </c>
      <c r="X33" s="130">
        <f t="shared" si="7"/>
        <v>100</v>
      </c>
      <c r="Y33" s="131" t="s">
        <v>57</v>
      </c>
      <c r="Z33" s="132"/>
      <c r="AA33" s="133">
        <v>15</v>
      </c>
      <c r="AB33" s="134">
        <f t="shared" si="8"/>
        <v>1.5</v>
      </c>
      <c r="AC33" s="135">
        <v>15</v>
      </c>
      <c r="AD33" s="134">
        <f t="shared" si="9"/>
        <v>1.5</v>
      </c>
      <c r="AE33" s="135">
        <v>0</v>
      </c>
      <c r="AF33" s="134">
        <f t="shared" si="10"/>
        <v>0</v>
      </c>
      <c r="AG33" s="136">
        <f t="shared" si="11"/>
        <v>30</v>
      </c>
      <c r="AH33" s="137">
        <f t="shared" si="12"/>
        <v>3</v>
      </c>
      <c r="AI33" s="133">
        <v>11</v>
      </c>
      <c r="AJ33" s="134">
        <f t="shared" si="13"/>
        <v>6.0500000000000007</v>
      </c>
      <c r="AK33" s="138"/>
      <c r="AL33" s="134"/>
      <c r="AM33" s="139">
        <f t="shared" si="14"/>
        <v>11</v>
      </c>
      <c r="AN33" s="137">
        <f t="shared" si="15"/>
        <v>6.0500000000000007</v>
      </c>
      <c r="AO33" s="140">
        <f t="shared" si="16"/>
        <v>9.0500000000000007</v>
      </c>
      <c r="AQ33" s="142" t="str">
        <f t="shared" si="17"/>
        <v/>
      </c>
      <c r="AR33" s="142">
        <f t="shared" si="18"/>
        <v>17966.400000000001</v>
      </c>
      <c r="AS33" s="143">
        <v>1164</v>
      </c>
      <c r="AT33" s="161" t="s">
        <v>302</v>
      </c>
      <c r="AU33" s="169" t="s">
        <v>303</v>
      </c>
      <c r="AV33" s="151" t="s">
        <v>60</v>
      </c>
      <c r="AW33" s="170" t="s">
        <v>285</v>
      </c>
      <c r="AX33" s="171" t="s">
        <v>279</v>
      </c>
      <c r="AY33" s="145" t="s">
        <v>62</v>
      </c>
      <c r="AZ33" s="145" t="s">
        <v>286</v>
      </c>
      <c r="BA33" s="172" t="s">
        <v>287</v>
      </c>
      <c r="BB33" s="173" t="s">
        <v>280</v>
      </c>
      <c r="BC33" s="151" t="s">
        <v>288</v>
      </c>
      <c r="BD33" s="150" t="s">
        <v>287</v>
      </c>
      <c r="BE33" s="150" t="s">
        <v>280</v>
      </c>
      <c r="BF33" s="151" t="s">
        <v>288</v>
      </c>
    </row>
    <row r="34" spans="1:58" s="141" customFormat="1" ht="90" x14ac:dyDescent="0.2">
      <c r="A34" s="152">
        <v>30</v>
      </c>
      <c r="B34" s="110">
        <v>7</v>
      </c>
      <c r="C34" s="111" t="s">
        <v>279</v>
      </c>
      <c r="D34" s="112" t="s">
        <v>280</v>
      </c>
      <c r="E34" s="162" t="s">
        <v>304</v>
      </c>
      <c r="F34" s="163" t="s">
        <v>305</v>
      </c>
      <c r="G34" s="154" t="s">
        <v>161</v>
      </c>
      <c r="H34" s="116" t="s">
        <v>306</v>
      </c>
      <c r="I34" s="155" t="s">
        <v>306</v>
      </c>
      <c r="J34" s="118"/>
      <c r="K34" s="119">
        <v>18305</v>
      </c>
      <c r="L34" s="120">
        <v>10983</v>
      </c>
      <c r="M34" s="121">
        <f t="shared" si="0"/>
        <v>60</v>
      </c>
      <c r="N34" s="122" t="str">
        <f t="shared" si="1"/>
        <v/>
      </c>
      <c r="O34" s="120">
        <v>7322</v>
      </c>
      <c r="P34" s="123">
        <f t="shared" si="2"/>
        <v>40</v>
      </c>
      <c r="Q34" s="124">
        <f t="shared" si="3"/>
        <v>100</v>
      </c>
      <c r="R34" s="125">
        <v>18305</v>
      </c>
      <c r="S34" s="126">
        <v>10983</v>
      </c>
      <c r="T34" s="127">
        <f t="shared" si="4"/>
        <v>60</v>
      </c>
      <c r="U34" s="128" t="str">
        <f t="shared" si="5"/>
        <v/>
      </c>
      <c r="V34" s="120">
        <v>7322</v>
      </c>
      <c r="W34" s="129">
        <f t="shared" si="6"/>
        <v>40</v>
      </c>
      <c r="X34" s="130">
        <f t="shared" si="7"/>
        <v>100</v>
      </c>
      <c r="Y34" s="131" t="s">
        <v>57</v>
      </c>
      <c r="Z34" s="132"/>
      <c r="AA34" s="133">
        <v>15</v>
      </c>
      <c r="AB34" s="134">
        <f t="shared" si="8"/>
        <v>1.5</v>
      </c>
      <c r="AC34" s="135">
        <v>15</v>
      </c>
      <c r="AD34" s="134">
        <f t="shared" si="9"/>
        <v>1.5</v>
      </c>
      <c r="AE34" s="135">
        <v>0</v>
      </c>
      <c r="AF34" s="134">
        <f t="shared" si="10"/>
        <v>0</v>
      </c>
      <c r="AG34" s="136">
        <f t="shared" si="11"/>
        <v>30</v>
      </c>
      <c r="AH34" s="137">
        <f t="shared" si="12"/>
        <v>3</v>
      </c>
      <c r="AI34" s="133">
        <v>13</v>
      </c>
      <c r="AJ34" s="134">
        <f t="shared" si="13"/>
        <v>7.15</v>
      </c>
      <c r="AK34" s="138"/>
      <c r="AL34" s="134"/>
      <c r="AM34" s="139">
        <f t="shared" si="14"/>
        <v>13</v>
      </c>
      <c r="AN34" s="137">
        <f t="shared" si="15"/>
        <v>7.15</v>
      </c>
      <c r="AO34" s="140">
        <f t="shared" si="16"/>
        <v>10.15</v>
      </c>
      <c r="AQ34" s="142" t="str">
        <f t="shared" si="17"/>
        <v/>
      </c>
      <c r="AR34" s="142">
        <f t="shared" si="18"/>
        <v>10983</v>
      </c>
      <c r="AS34" s="143">
        <v>1165</v>
      </c>
      <c r="AT34" s="161" t="s">
        <v>307</v>
      </c>
      <c r="AU34" s="169" t="s">
        <v>308</v>
      </c>
      <c r="AV34" s="151" t="s">
        <v>60</v>
      </c>
      <c r="AW34" s="170" t="s">
        <v>285</v>
      </c>
      <c r="AX34" s="171" t="s">
        <v>279</v>
      </c>
      <c r="AY34" s="145" t="s">
        <v>62</v>
      </c>
      <c r="AZ34" s="145" t="s">
        <v>286</v>
      </c>
      <c r="BA34" s="172" t="s">
        <v>287</v>
      </c>
      <c r="BB34" s="173" t="s">
        <v>280</v>
      </c>
      <c r="BC34" s="151" t="s">
        <v>288</v>
      </c>
      <c r="BD34" s="150" t="s">
        <v>287</v>
      </c>
      <c r="BE34" s="150" t="s">
        <v>280</v>
      </c>
      <c r="BF34" s="151" t="s">
        <v>288</v>
      </c>
    </row>
    <row r="35" spans="1:58" s="141" customFormat="1" ht="67.5" x14ac:dyDescent="0.2">
      <c r="A35" s="152">
        <v>31</v>
      </c>
      <c r="B35" s="110">
        <v>184</v>
      </c>
      <c r="C35" s="111" t="s">
        <v>309</v>
      </c>
      <c r="D35" s="112" t="s">
        <v>310</v>
      </c>
      <c r="E35" s="153" t="s">
        <v>311</v>
      </c>
      <c r="F35" s="114" t="s">
        <v>312</v>
      </c>
      <c r="G35" s="154">
        <v>3</v>
      </c>
      <c r="H35" s="116" t="s">
        <v>313</v>
      </c>
      <c r="I35" s="155" t="s">
        <v>314</v>
      </c>
      <c r="J35" s="118"/>
      <c r="K35" s="119">
        <v>138000</v>
      </c>
      <c r="L35" s="120">
        <v>69000</v>
      </c>
      <c r="M35" s="121">
        <f t="shared" si="0"/>
        <v>50</v>
      </c>
      <c r="N35" s="122" t="str">
        <f t="shared" si="1"/>
        <v/>
      </c>
      <c r="O35" s="120">
        <v>69000</v>
      </c>
      <c r="P35" s="123">
        <f t="shared" si="2"/>
        <v>50</v>
      </c>
      <c r="Q35" s="124">
        <f t="shared" si="3"/>
        <v>100</v>
      </c>
      <c r="R35" s="125">
        <v>138000</v>
      </c>
      <c r="S35" s="126">
        <v>69000</v>
      </c>
      <c r="T35" s="127">
        <f t="shared" si="4"/>
        <v>50</v>
      </c>
      <c r="U35" s="128" t="str">
        <f t="shared" si="5"/>
        <v/>
      </c>
      <c r="V35" s="120">
        <v>69000</v>
      </c>
      <c r="W35" s="129">
        <f t="shared" si="6"/>
        <v>50</v>
      </c>
      <c r="X35" s="130">
        <f t="shared" si="7"/>
        <v>100</v>
      </c>
      <c r="Y35" s="131" t="s">
        <v>57</v>
      </c>
      <c r="Z35" s="132"/>
      <c r="AA35" s="133">
        <v>15</v>
      </c>
      <c r="AB35" s="134">
        <f t="shared" si="8"/>
        <v>1.5</v>
      </c>
      <c r="AC35" s="135">
        <v>15</v>
      </c>
      <c r="AD35" s="134">
        <f t="shared" si="9"/>
        <v>1.5</v>
      </c>
      <c r="AE35" s="135">
        <v>7</v>
      </c>
      <c r="AF35" s="134">
        <f t="shared" si="10"/>
        <v>1.75</v>
      </c>
      <c r="AG35" s="136">
        <f t="shared" si="11"/>
        <v>37</v>
      </c>
      <c r="AH35" s="137">
        <f t="shared" si="12"/>
        <v>4.75</v>
      </c>
      <c r="AI35" s="133">
        <v>15</v>
      </c>
      <c r="AJ35" s="134">
        <f t="shared" si="13"/>
        <v>8.25</v>
      </c>
      <c r="AK35" s="138"/>
      <c r="AL35" s="134"/>
      <c r="AM35" s="139">
        <f t="shared" si="14"/>
        <v>15</v>
      </c>
      <c r="AN35" s="137">
        <f t="shared" si="15"/>
        <v>8.25</v>
      </c>
      <c r="AO35" s="140">
        <f t="shared" si="16"/>
        <v>13</v>
      </c>
      <c r="AQ35" s="142" t="str">
        <f t="shared" si="17"/>
        <v/>
      </c>
      <c r="AR35" s="142">
        <f t="shared" si="18"/>
        <v>69000</v>
      </c>
      <c r="AS35" s="143">
        <v>1166</v>
      </c>
      <c r="AT35" s="161" t="s">
        <v>315</v>
      </c>
      <c r="AU35" s="145" t="s">
        <v>316</v>
      </c>
      <c r="AV35" s="157" t="s">
        <v>60</v>
      </c>
      <c r="AW35" s="158" t="s">
        <v>173</v>
      </c>
      <c r="AX35" s="159" t="s">
        <v>309</v>
      </c>
      <c r="AY35" s="145" t="s">
        <v>62</v>
      </c>
      <c r="AZ35" s="160" t="s">
        <v>317</v>
      </c>
      <c r="BA35" s="150" t="s">
        <v>318</v>
      </c>
      <c r="BB35" s="150" t="s">
        <v>310</v>
      </c>
      <c r="BC35" s="151" t="s">
        <v>149</v>
      </c>
      <c r="BD35" s="150" t="s">
        <v>318</v>
      </c>
      <c r="BE35" s="150" t="s">
        <v>310</v>
      </c>
      <c r="BF35" s="151" t="s">
        <v>149</v>
      </c>
    </row>
    <row r="36" spans="1:58" s="141" customFormat="1" ht="67.5" x14ac:dyDescent="0.2">
      <c r="A36" s="152">
        <v>32</v>
      </c>
      <c r="B36" s="110">
        <v>185</v>
      </c>
      <c r="C36" s="111" t="s">
        <v>309</v>
      </c>
      <c r="D36" s="112" t="s">
        <v>310</v>
      </c>
      <c r="E36" s="153" t="s">
        <v>319</v>
      </c>
      <c r="F36" s="114" t="s">
        <v>320</v>
      </c>
      <c r="G36" s="154">
        <v>6</v>
      </c>
      <c r="H36" s="116" t="s">
        <v>321</v>
      </c>
      <c r="I36" s="155" t="s">
        <v>321</v>
      </c>
      <c r="J36" s="118"/>
      <c r="K36" s="119">
        <v>55000</v>
      </c>
      <c r="L36" s="120">
        <v>27500</v>
      </c>
      <c r="M36" s="121">
        <f t="shared" si="0"/>
        <v>50</v>
      </c>
      <c r="N36" s="122" t="str">
        <f t="shared" si="1"/>
        <v/>
      </c>
      <c r="O36" s="120">
        <v>27500</v>
      </c>
      <c r="P36" s="123">
        <f t="shared" si="2"/>
        <v>50</v>
      </c>
      <c r="Q36" s="124">
        <f t="shared" si="3"/>
        <v>100</v>
      </c>
      <c r="R36" s="125">
        <v>55000</v>
      </c>
      <c r="S36" s="126">
        <v>27500</v>
      </c>
      <c r="T36" s="127">
        <f t="shared" si="4"/>
        <v>50</v>
      </c>
      <c r="U36" s="128" t="str">
        <f t="shared" si="5"/>
        <v/>
      </c>
      <c r="V36" s="120">
        <v>27500</v>
      </c>
      <c r="W36" s="129">
        <f t="shared" si="6"/>
        <v>50</v>
      </c>
      <c r="X36" s="130">
        <f t="shared" si="7"/>
        <v>100</v>
      </c>
      <c r="Y36" s="131" t="s">
        <v>57</v>
      </c>
      <c r="Z36" s="132"/>
      <c r="AA36" s="133">
        <v>15</v>
      </c>
      <c r="AB36" s="134">
        <f t="shared" si="8"/>
        <v>1.5</v>
      </c>
      <c r="AC36" s="135">
        <v>15</v>
      </c>
      <c r="AD36" s="134">
        <f t="shared" si="9"/>
        <v>1.5</v>
      </c>
      <c r="AE36" s="135">
        <v>7</v>
      </c>
      <c r="AF36" s="134">
        <f t="shared" si="10"/>
        <v>1.75</v>
      </c>
      <c r="AG36" s="136">
        <f t="shared" si="11"/>
        <v>37</v>
      </c>
      <c r="AH36" s="137">
        <f t="shared" si="12"/>
        <v>4.75</v>
      </c>
      <c r="AI36" s="133">
        <v>15</v>
      </c>
      <c r="AJ36" s="134">
        <f t="shared" si="13"/>
        <v>8.25</v>
      </c>
      <c r="AK36" s="138"/>
      <c r="AL36" s="134"/>
      <c r="AM36" s="139">
        <f t="shared" si="14"/>
        <v>15</v>
      </c>
      <c r="AN36" s="137">
        <f t="shared" si="15"/>
        <v>8.25</v>
      </c>
      <c r="AO36" s="140">
        <f t="shared" si="16"/>
        <v>13</v>
      </c>
      <c r="AQ36" s="142" t="str">
        <f t="shared" si="17"/>
        <v/>
      </c>
      <c r="AR36" s="142">
        <f t="shared" si="18"/>
        <v>27500</v>
      </c>
      <c r="AS36" s="143">
        <v>1167</v>
      </c>
      <c r="AT36" s="161" t="s">
        <v>322</v>
      </c>
      <c r="AU36" s="145" t="s">
        <v>323</v>
      </c>
      <c r="AV36" s="157" t="s">
        <v>60</v>
      </c>
      <c r="AW36" s="158" t="s">
        <v>173</v>
      </c>
      <c r="AX36" s="159" t="s">
        <v>309</v>
      </c>
      <c r="AY36" s="145" t="s">
        <v>62</v>
      </c>
      <c r="AZ36" s="160" t="s">
        <v>317</v>
      </c>
      <c r="BA36" s="150" t="s">
        <v>318</v>
      </c>
      <c r="BB36" s="150" t="s">
        <v>310</v>
      </c>
      <c r="BC36" s="151" t="s">
        <v>149</v>
      </c>
      <c r="BD36" s="150" t="s">
        <v>318</v>
      </c>
      <c r="BE36" s="150" t="s">
        <v>310</v>
      </c>
      <c r="BF36" s="151" t="s">
        <v>149</v>
      </c>
    </row>
    <row r="37" spans="1:58" s="141" customFormat="1" ht="56.25" x14ac:dyDescent="0.2">
      <c r="A37" s="152">
        <v>33</v>
      </c>
      <c r="B37" s="110">
        <v>186</v>
      </c>
      <c r="C37" s="111" t="s">
        <v>309</v>
      </c>
      <c r="D37" s="112" t="s">
        <v>310</v>
      </c>
      <c r="E37" s="153" t="s">
        <v>324</v>
      </c>
      <c r="F37" s="114" t="s">
        <v>325</v>
      </c>
      <c r="G37" s="154" t="s">
        <v>161</v>
      </c>
      <c r="H37" s="116" t="s">
        <v>326</v>
      </c>
      <c r="I37" s="155" t="s">
        <v>327</v>
      </c>
      <c r="J37" s="118"/>
      <c r="K37" s="119">
        <v>200000</v>
      </c>
      <c r="L37" s="120">
        <v>100000</v>
      </c>
      <c r="M37" s="121">
        <f t="shared" si="0"/>
        <v>50</v>
      </c>
      <c r="N37" s="122" t="str">
        <f t="shared" si="1"/>
        <v/>
      </c>
      <c r="O37" s="120">
        <v>100000</v>
      </c>
      <c r="P37" s="123">
        <f t="shared" si="2"/>
        <v>50</v>
      </c>
      <c r="Q37" s="124">
        <f t="shared" si="3"/>
        <v>100</v>
      </c>
      <c r="R37" s="125">
        <v>200000</v>
      </c>
      <c r="S37" s="126">
        <v>100000</v>
      </c>
      <c r="T37" s="127">
        <f t="shared" si="4"/>
        <v>50</v>
      </c>
      <c r="U37" s="128" t="str">
        <f t="shared" si="5"/>
        <v/>
      </c>
      <c r="V37" s="120">
        <v>100000</v>
      </c>
      <c r="W37" s="129">
        <f t="shared" si="6"/>
        <v>50</v>
      </c>
      <c r="X37" s="130">
        <f t="shared" si="7"/>
        <v>100</v>
      </c>
      <c r="Y37" s="131" t="s">
        <v>57</v>
      </c>
      <c r="Z37" s="132"/>
      <c r="AA37" s="133">
        <v>15</v>
      </c>
      <c r="AB37" s="134">
        <f t="shared" si="8"/>
        <v>1.5</v>
      </c>
      <c r="AC37" s="135">
        <v>15</v>
      </c>
      <c r="AD37" s="134">
        <f t="shared" si="9"/>
        <v>1.5</v>
      </c>
      <c r="AE37" s="135">
        <v>7</v>
      </c>
      <c r="AF37" s="134">
        <f t="shared" si="10"/>
        <v>1.75</v>
      </c>
      <c r="AG37" s="136">
        <f t="shared" si="11"/>
        <v>37</v>
      </c>
      <c r="AH37" s="137">
        <f t="shared" si="12"/>
        <v>4.75</v>
      </c>
      <c r="AI37" s="133">
        <v>13</v>
      </c>
      <c r="AJ37" s="134">
        <f t="shared" si="13"/>
        <v>7.15</v>
      </c>
      <c r="AK37" s="138"/>
      <c r="AL37" s="134"/>
      <c r="AM37" s="139">
        <f t="shared" si="14"/>
        <v>13</v>
      </c>
      <c r="AN37" s="137">
        <f t="shared" si="15"/>
        <v>7.15</v>
      </c>
      <c r="AO37" s="140">
        <f t="shared" si="16"/>
        <v>11.9</v>
      </c>
      <c r="AQ37" s="142" t="str">
        <f t="shared" si="17"/>
        <v/>
      </c>
      <c r="AR37" s="142">
        <f t="shared" si="18"/>
        <v>100000</v>
      </c>
      <c r="AS37" s="143">
        <v>1168</v>
      </c>
      <c r="AT37" s="161" t="s">
        <v>328</v>
      </c>
      <c r="AU37" s="145" t="s">
        <v>329</v>
      </c>
      <c r="AV37" s="157" t="s">
        <v>60</v>
      </c>
      <c r="AW37" s="158" t="s">
        <v>173</v>
      </c>
      <c r="AX37" s="159" t="s">
        <v>309</v>
      </c>
      <c r="AY37" s="145" t="s">
        <v>62</v>
      </c>
      <c r="AZ37" s="160" t="s">
        <v>317</v>
      </c>
      <c r="BA37" s="150" t="s">
        <v>318</v>
      </c>
      <c r="BB37" s="150" t="s">
        <v>310</v>
      </c>
      <c r="BC37" s="151" t="s">
        <v>149</v>
      </c>
      <c r="BD37" s="150" t="s">
        <v>318</v>
      </c>
      <c r="BE37" s="150" t="s">
        <v>310</v>
      </c>
      <c r="BF37" s="151" t="s">
        <v>149</v>
      </c>
    </row>
    <row r="38" spans="1:58" s="141" customFormat="1" ht="33.75" x14ac:dyDescent="0.2">
      <c r="A38" s="152">
        <v>34</v>
      </c>
      <c r="B38" s="110">
        <v>187</v>
      </c>
      <c r="C38" s="111" t="s">
        <v>309</v>
      </c>
      <c r="D38" s="112" t="s">
        <v>310</v>
      </c>
      <c r="E38" s="153" t="s">
        <v>330</v>
      </c>
      <c r="F38" s="114" t="s">
        <v>331</v>
      </c>
      <c r="G38" s="154" t="s">
        <v>141</v>
      </c>
      <c r="H38" s="116" t="s">
        <v>332</v>
      </c>
      <c r="I38" s="155" t="s">
        <v>332</v>
      </c>
      <c r="J38" s="118"/>
      <c r="K38" s="119">
        <v>127000</v>
      </c>
      <c r="L38" s="120">
        <v>63500</v>
      </c>
      <c r="M38" s="121">
        <f t="shared" si="0"/>
        <v>50</v>
      </c>
      <c r="N38" s="122" t="str">
        <f t="shared" si="1"/>
        <v/>
      </c>
      <c r="O38" s="120">
        <v>63500</v>
      </c>
      <c r="P38" s="123">
        <f t="shared" si="2"/>
        <v>50</v>
      </c>
      <c r="Q38" s="124">
        <f t="shared" si="3"/>
        <v>100</v>
      </c>
      <c r="R38" s="125">
        <v>127000</v>
      </c>
      <c r="S38" s="126">
        <v>63500</v>
      </c>
      <c r="T38" s="127">
        <f t="shared" si="4"/>
        <v>50</v>
      </c>
      <c r="U38" s="128" t="str">
        <f t="shared" si="5"/>
        <v/>
      </c>
      <c r="V38" s="120">
        <v>63500</v>
      </c>
      <c r="W38" s="129">
        <f t="shared" si="6"/>
        <v>50</v>
      </c>
      <c r="X38" s="130">
        <f t="shared" si="7"/>
        <v>100</v>
      </c>
      <c r="Y38" s="131" t="s">
        <v>57</v>
      </c>
      <c r="Z38" s="132"/>
      <c r="AA38" s="133">
        <v>15</v>
      </c>
      <c r="AB38" s="134">
        <f t="shared" si="8"/>
        <v>1.5</v>
      </c>
      <c r="AC38" s="135">
        <v>15</v>
      </c>
      <c r="AD38" s="134">
        <f t="shared" si="9"/>
        <v>1.5</v>
      </c>
      <c r="AE38" s="135">
        <v>7</v>
      </c>
      <c r="AF38" s="134">
        <f t="shared" si="10"/>
        <v>1.75</v>
      </c>
      <c r="AG38" s="136">
        <f t="shared" si="11"/>
        <v>37</v>
      </c>
      <c r="AH38" s="137">
        <f t="shared" si="12"/>
        <v>4.75</v>
      </c>
      <c r="AI38" s="133">
        <v>11</v>
      </c>
      <c r="AJ38" s="134">
        <f t="shared" si="13"/>
        <v>6.0500000000000007</v>
      </c>
      <c r="AK38" s="138"/>
      <c r="AL38" s="134"/>
      <c r="AM38" s="139">
        <f t="shared" si="14"/>
        <v>11</v>
      </c>
      <c r="AN38" s="137">
        <f t="shared" si="15"/>
        <v>6.0500000000000007</v>
      </c>
      <c r="AO38" s="140">
        <f t="shared" si="16"/>
        <v>10.8</v>
      </c>
      <c r="AQ38" s="142" t="str">
        <f t="shared" si="17"/>
        <v/>
      </c>
      <c r="AR38" s="142">
        <f t="shared" si="18"/>
        <v>63500</v>
      </c>
      <c r="AS38" s="143">
        <v>1169</v>
      </c>
      <c r="AT38" s="161" t="s">
        <v>333</v>
      </c>
      <c r="AU38" s="145" t="s">
        <v>334</v>
      </c>
      <c r="AV38" s="157" t="s">
        <v>60</v>
      </c>
      <c r="AW38" s="158" t="s">
        <v>173</v>
      </c>
      <c r="AX38" s="159" t="s">
        <v>309</v>
      </c>
      <c r="AY38" s="145" t="s">
        <v>62</v>
      </c>
      <c r="AZ38" s="160" t="s">
        <v>317</v>
      </c>
      <c r="BA38" s="150" t="s">
        <v>318</v>
      </c>
      <c r="BB38" s="150" t="s">
        <v>310</v>
      </c>
      <c r="BC38" s="151" t="s">
        <v>149</v>
      </c>
      <c r="BD38" s="150" t="s">
        <v>318</v>
      </c>
      <c r="BE38" s="150" t="s">
        <v>310</v>
      </c>
      <c r="BF38" s="151" t="s">
        <v>149</v>
      </c>
    </row>
    <row r="39" spans="1:58" s="174" customFormat="1" ht="90" x14ac:dyDescent="0.2">
      <c r="A39" s="152">
        <v>35</v>
      </c>
      <c r="B39" s="110">
        <v>61</v>
      </c>
      <c r="C39" s="111" t="s">
        <v>335</v>
      </c>
      <c r="D39" s="112" t="s">
        <v>336</v>
      </c>
      <c r="E39" s="153" t="s">
        <v>337</v>
      </c>
      <c r="F39" s="286" t="s">
        <v>338</v>
      </c>
      <c r="G39" s="154">
        <v>6</v>
      </c>
      <c r="H39" s="116" t="s">
        <v>339</v>
      </c>
      <c r="I39" s="155" t="s">
        <v>339</v>
      </c>
      <c r="J39" s="118"/>
      <c r="K39" s="119">
        <v>55537</v>
      </c>
      <c r="L39" s="120">
        <v>25000</v>
      </c>
      <c r="M39" s="121">
        <f t="shared" si="0"/>
        <v>45.015035021697244</v>
      </c>
      <c r="N39" s="122" t="str">
        <f t="shared" si="1"/>
        <v/>
      </c>
      <c r="O39" s="120">
        <v>30537</v>
      </c>
      <c r="P39" s="123">
        <f t="shared" si="2"/>
        <v>54.984964978302756</v>
      </c>
      <c r="Q39" s="124">
        <f t="shared" si="3"/>
        <v>100</v>
      </c>
      <c r="R39" s="125">
        <v>55537</v>
      </c>
      <c r="S39" s="126">
        <v>25000</v>
      </c>
      <c r="T39" s="127">
        <f t="shared" si="4"/>
        <v>45.02</v>
      </c>
      <c r="U39" s="128" t="str">
        <f t="shared" si="5"/>
        <v/>
      </c>
      <c r="V39" s="120">
        <v>30537</v>
      </c>
      <c r="W39" s="129">
        <f t="shared" si="6"/>
        <v>54.98</v>
      </c>
      <c r="X39" s="130">
        <f t="shared" si="7"/>
        <v>100</v>
      </c>
      <c r="Y39" s="131" t="s">
        <v>57</v>
      </c>
      <c r="Z39" s="132"/>
      <c r="AA39" s="133">
        <v>15</v>
      </c>
      <c r="AB39" s="134">
        <f t="shared" si="8"/>
        <v>1.5</v>
      </c>
      <c r="AC39" s="135">
        <v>15</v>
      </c>
      <c r="AD39" s="134">
        <f t="shared" si="9"/>
        <v>1.5</v>
      </c>
      <c r="AE39" s="135">
        <v>7</v>
      </c>
      <c r="AF39" s="134">
        <f t="shared" si="10"/>
        <v>1.75</v>
      </c>
      <c r="AG39" s="136">
        <f t="shared" si="11"/>
        <v>37</v>
      </c>
      <c r="AH39" s="137">
        <f t="shared" si="12"/>
        <v>4.75</v>
      </c>
      <c r="AI39" s="133">
        <v>15</v>
      </c>
      <c r="AJ39" s="134">
        <f t="shared" si="13"/>
        <v>8.25</v>
      </c>
      <c r="AK39" s="138"/>
      <c r="AL39" s="134"/>
      <c r="AM39" s="139">
        <f t="shared" si="14"/>
        <v>15</v>
      </c>
      <c r="AN39" s="137">
        <f t="shared" si="15"/>
        <v>8.25</v>
      </c>
      <c r="AO39" s="140">
        <f t="shared" si="16"/>
        <v>13</v>
      </c>
      <c r="AP39" s="141"/>
      <c r="AQ39" s="142" t="str">
        <f t="shared" si="17"/>
        <v/>
      </c>
      <c r="AR39" s="142">
        <f t="shared" si="18"/>
        <v>25000</v>
      </c>
      <c r="AS39" s="143">
        <v>1170</v>
      </c>
      <c r="AT39" s="161" t="s">
        <v>340</v>
      </c>
      <c r="AU39" s="145" t="s">
        <v>341</v>
      </c>
      <c r="AV39" s="146" t="s">
        <v>60</v>
      </c>
      <c r="AW39" s="147" t="s">
        <v>133</v>
      </c>
      <c r="AX39" s="148" t="s">
        <v>335</v>
      </c>
      <c r="AY39" s="145" t="s">
        <v>62</v>
      </c>
      <c r="AZ39" s="160" t="s">
        <v>342</v>
      </c>
      <c r="BA39" s="150" t="s">
        <v>343</v>
      </c>
      <c r="BB39" s="150" t="s">
        <v>336</v>
      </c>
      <c r="BC39" s="151" t="s">
        <v>344</v>
      </c>
      <c r="BD39" s="150" t="s">
        <v>343</v>
      </c>
      <c r="BE39" s="150" t="s">
        <v>336</v>
      </c>
      <c r="BF39" s="151" t="s">
        <v>344</v>
      </c>
    </row>
    <row r="40" spans="1:58" s="141" customFormat="1" ht="78.75" x14ac:dyDescent="0.2">
      <c r="A40" s="152">
        <v>36</v>
      </c>
      <c r="B40" s="110">
        <v>62</v>
      </c>
      <c r="C40" s="111" t="s">
        <v>335</v>
      </c>
      <c r="D40" s="112" t="s">
        <v>336</v>
      </c>
      <c r="E40" s="153" t="s">
        <v>345</v>
      </c>
      <c r="F40" s="114" t="s">
        <v>346</v>
      </c>
      <c r="G40" s="154" t="s">
        <v>96</v>
      </c>
      <c r="H40" s="116" t="s">
        <v>347</v>
      </c>
      <c r="I40" s="155" t="s">
        <v>347</v>
      </c>
      <c r="J40" s="118"/>
      <c r="K40" s="119">
        <v>70000</v>
      </c>
      <c r="L40" s="120">
        <v>30000</v>
      </c>
      <c r="M40" s="121">
        <f t="shared" si="0"/>
        <v>42.857142857142854</v>
      </c>
      <c r="N40" s="122" t="str">
        <f t="shared" si="1"/>
        <v/>
      </c>
      <c r="O40" s="120">
        <v>40000</v>
      </c>
      <c r="P40" s="123">
        <f t="shared" si="2"/>
        <v>57.142857142857139</v>
      </c>
      <c r="Q40" s="124">
        <f t="shared" si="3"/>
        <v>100</v>
      </c>
      <c r="R40" s="125">
        <v>70000</v>
      </c>
      <c r="S40" s="126">
        <v>30000</v>
      </c>
      <c r="T40" s="127">
        <f t="shared" si="4"/>
        <v>42.86</v>
      </c>
      <c r="U40" s="128" t="str">
        <f t="shared" si="5"/>
        <v/>
      </c>
      <c r="V40" s="120">
        <v>40000</v>
      </c>
      <c r="W40" s="129">
        <f t="shared" si="6"/>
        <v>57.14</v>
      </c>
      <c r="X40" s="130">
        <f t="shared" si="7"/>
        <v>100</v>
      </c>
      <c r="Y40" s="131" t="s">
        <v>57</v>
      </c>
      <c r="Z40" s="132"/>
      <c r="AA40" s="133">
        <v>15</v>
      </c>
      <c r="AB40" s="134">
        <f t="shared" si="8"/>
        <v>1.5</v>
      </c>
      <c r="AC40" s="135">
        <v>15</v>
      </c>
      <c r="AD40" s="134">
        <f t="shared" si="9"/>
        <v>1.5</v>
      </c>
      <c r="AE40" s="135">
        <v>7</v>
      </c>
      <c r="AF40" s="134">
        <f t="shared" si="10"/>
        <v>1.75</v>
      </c>
      <c r="AG40" s="136">
        <f t="shared" si="11"/>
        <v>37</v>
      </c>
      <c r="AH40" s="137">
        <f t="shared" si="12"/>
        <v>4.75</v>
      </c>
      <c r="AI40" s="133">
        <v>3</v>
      </c>
      <c r="AJ40" s="134">
        <f t="shared" si="13"/>
        <v>1.6500000000000001</v>
      </c>
      <c r="AK40" s="138"/>
      <c r="AL40" s="134"/>
      <c r="AM40" s="139">
        <f t="shared" si="14"/>
        <v>3</v>
      </c>
      <c r="AN40" s="137">
        <f t="shared" si="15"/>
        <v>1.6500000000000001</v>
      </c>
      <c r="AO40" s="140">
        <f t="shared" si="16"/>
        <v>6.4</v>
      </c>
      <c r="AQ40" s="142" t="str">
        <f t="shared" si="17"/>
        <v/>
      </c>
      <c r="AR40" s="142">
        <f t="shared" si="18"/>
        <v>30000</v>
      </c>
      <c r="AS40" s="143">
        <v>1171</v>
      </c>
      <c r="AT40" s="161" t="s">
        <v>348</v>
      </c>
      <c r="AU40" s="145" t="s">
        <v>349</v>
      </c>
      <c r="AV40" s="146" t="s">
        <v>60</v>
      </c>
      <c r="AW40" s="147" t="s">
        <v>133</v>
      </c>
      <c r="AX40" s="148" t="s">
        <v>335</v>
      </c>
      <c r="AY40" s="145" t="s">
        <v>62</v>
      </c>
      <c r="AZ40" s="160" t="s">
        <v>342</v>
      </c>
      <c r="BA40" s="150" t="s">
        <v>343</v>
      </c>
      <c r="BB40" s="150" t="s">
        <v>336</v>
      </c>
      <c r="BC40" s="151" t="s">
        <v>344</v>
      </c>
      <c r="BD40" s="150" t="s">
        <v>343</v>
      </c>
      <c r="BE40" s="150" t="s">
        <v>336</v>
      </c>
      <c r="BF40" s="151" t="s">
        <v>344</v>
      </c>
    </row>
    <row r="41" spans="1:58" s="141" customFormat="1" ht="67.5" x14ac:dyDescent="0.2">
      <c r="A41" s="152">
        <v>37</v>
      </c>
      <c r="B41" s="110">
        <v>1</v>
      </c>
      <c r="C41" s="111" t="s">
        <v>350</v>
      </c>
      <c r="D41" s="112" t="s">
        <v>351</v>
      </c>
      <c r="E41" s="162" t="s">
        <v>352</v>
      </c>
      <c r="F41" s="163" t="s">
        <v>353</v>
      </c>
      <c r="G41" s="154">
        <v>3</v>
      </c>
      <c r="H41" s="116" t="s">
        <v>354</v>
      </c>
      <c r="I41" s="155" t="s">
        <v>355</v>
      </c>
      <c r="J41" s="118" t="s">
        <v>356</v>
      </c>
      <c r="K41" s="119">
        <v>31836</v>
      </c>
      <c r="L41" s="120">
        <v>15918</v>
      </c>
      <c r="M41" s="121">
        <f t="shared" si="0"/>
        <v>50</v>
      </c>
      <c r="N41" s="122" t="str">
        <f t="shared" si="1"/>
        <v/>
      </c>
      <c r="O41" s="120">
        <v>15918</v>
      </c>
      <c r="P41" s="123">
        <f t="shared" si="2"/>
        <v>50</v>
      </c>
      <c r="Q41" s="124">
        <f t="shared" si="3"/>
        <v>100</v>
      </c>
      <c r="R41" s="125">
        <v>31836</v>
      </c>
      <c r="S41" s="126">
        <v>15918</v>
      </c>
      <c r="T41" s="127">
        <f t="shared" si="4"/>
        <v>50</v>
      </c>
      <c r="U41" s="128" t="str">
        <f t="shared" si="5"/>
        <v/>
      </c>
      <c r="V41" s="120">
        <v>15918</v>
      </c>
      <c r="W41" s="129">
        <f t="shared" si="6"/>
        <v>50</v>
      </c>
      <c r="X41" s="130">
        <f t="shared" si="7"/>
        <v>100</v>
      </c>
      <c r="Y41" s="131" t="s">
        <v>57</v>
      </c>
      <c r="Z41" s="132"/>
      <c r="AA41" s="133">
        <v>15</v>
      </c>
      <c r="AB41" s="134">
        <f t="shared" si="8"/>
        <v>1.5</v>
      </c>
      <c r="AC41" s="135">
        <v>15</v>
      </c>
      <c r="AD41" s="134">
        <f t="shared" si="9"/>
        <v>1.5</v>
      </c>
      <c r="AE41" s="135">
        <v>7</v>
      </c>
      <c r="AF41" s="134">
        <f t="shared" si="10"/>
        <v>1.75</v>
      </c>
      <c r="AG41" s="136">
        <f t="shared" si="11"/>
        <v>37</v>
      </c>
      <c r="AH41" s="137">
        <f t="shared" si="12"/>
        <v>4.75</v>
      </c>
      <c r="AI41" s="133">
        <v>15</v>
      </c>
      <c r="AJ41" s="134">
        <f t="shared" si="13"/>
        <v>8.25</v>
      </c>
      <c r="AK41" s="138"/>
      <c r="AL41" s="134"/>
      <c r="AM41" s="139">
        <f t="shared" si="14"/>
        <v>15</v>
      </c>
      <c r="AN41" s="137">
        <f t="shared" si="15"/>
        <v>8.25</v>
      </c>
      <c r="AO41" s="140">
        <f t="shared" si="16"/>
        <v>13</v>
      </c>
      <c r="AQ41" s="142" t="str">
        <f t="shared" si="17"/>
        <v/>
      </c>
      <c r="AR41" s="142">
        <f t="shared" si="18"/>
        <v>15918</v>
      </c>
      <c r="AS41" s="143">
        <v>1172</v>
      </c>
      <c r="AT41" s="161" t="s">
        <v>357</v>
      </c>
      <c r="AU41" s="169" t="s">
        <v>358</v>
      </c>
      <c r="AV41" s="151" t="s">
        <v>60</v>
      </c>
      <c r="AW41" s="170" t="s">
        <v>285</v>
      </c>
      <c r="AX41" s="171" t="s">
        <v>350</v>
      </c>
      <c r="AY41" s="145" t="s">
        <v>62</v>
      </c>
      <c r="AZ41" s="145" t="s">
        <v>359</v>
      </c>
      <c r="BA41" s="172" t="s">
        <v>360</v>
      </c>
      <c r="BB41" s="173" t="s">
        <v>351</v>
      </c>
      <c r="BC41" s="151" t="s">
        <v>361</v>
      </c>
      <c r="BD41" s="150" t="s">
        <v>360</v>
      </c>
      <c r="BE41" s="150" t="s">
        <v>351</v>
      </c>
      <c r="BF41" s="151" t="s">
        <v>361</v>
      </c>
    </row>
    <row r="42" spans="1:58" s="141" customFormat="1" ht="45" x14ac:dyDescent="0.2">
      <c r="A42" s="152">
        <v>38</v>
      </c>
      <c r="B42" s="110">
        <v>149</v>
      </c>
      <c r="C42" s="111" t="s">
        <v>362</v>
      </c>
      <c r="D42" s="112" t="s">
        <v>363</v>
      </c>
      <c r="E42" s="153" t="s">
        <v>364</v>
      </c>
      <c r="F42" s="114" t="s">
        <v>365</v>
      </c>
      <c r="G42" s="154">
        <v>3</v>
      </c>
      <c r="H42" s="116" t="s">
        <v>366</v>
      </c>
      <c r="I42" s="155" t="s">
        <v>367</v>
      </c>
      <c r="J42" s="118"/>
      <c r="K42" s="119">
        <v>49000</v>
      </c>
      <c r="L42" s="120">
        <v>24000</v>
      </c>
      <c r="M42" s="121">
        <f t="shared" si="0"/>
        <v>48.979591836734691</v>
      </c>
      <c r="N42" s="122" t="str">
        <f t="shared" si="1"/>
        <v/>
      </c>
      <c r="O42" s="120"/>
      <c r="P42" s="123">
        <f t="shared" si="2"/>
        <v>0</v>
      </c>
      <c r="Q42" s="124">
        <f t="shared" si="3"/>
        <v>48.979591836734691</v>
      </c>
      <c r="R42" s="125">
        <v>49000</v>
      </c>
      <c r="S42" s="126">
        <v>24000</v>
      </c>
      <c r="T42" s="127">
        <f t="shared" si="4"/>
        <v>48.98</v>
      </c>
      <c r="U42" s="128" t="str">
        <f t="shared" si="5"/>
        <v/>
      </c>
      <c r="V42" s="120"/>
      <c r="W42" s="129">
        <f t="shared" si="6"/>
        <v>0</v>
      </c>
      <c r="X42" s="130">
        <f t="shared" si="7"/>
        <v>48.98</v>
      </c>
      <c r="Y42" s="131" t="s">
        <v>57</v>
      </c>
      <c r="Z42" s="132"/>
      <c r="AA42" s="133">
        <v>15</v>
      </c>
      <c r="AB42" s="134">
        <f t="shared" si="8"/>
        <v>1.5</v>
      </c>
      <c r="AC42" s="135">
        <v>15</v>
      </c>
      <c r="AD42" s="134">
        <f t="shared" si="9"/>
        <v>1.5</v>
      </c>
      <c r="AE42" s="135">
        <v>7</v>
      </c>
      <c r="AF42" s="134">
        <f t="shared" si="10"/>
        <v>1.75</v>
      </c>
      <c r="AG42" s="136">
        <f t="shared" si="11"/>
        <v>37</v>
      </c>
      <c r="AH42" s="137">
        <f t="shared" si="12"/>
        <v>4.75</v>
      </c>
      <c r="AI42" s="133">
        <v>15</v>
      </c>
      <c r="AJ42" s="134">
        <f t="shared" si="13"/>
        <v>8.25</v>
      </c>
      <c r="AK42" s="138"/>
      <c r="AL42" s="134"/>
      <c r="AM42" s="139">
        <f t="shared" si="14"/>
        <v>15</v>
      </c>
      <c r="AN42" s="137">
        <f t="shared" si="15"/>
        <v>8.25</v>
      </c>
      <c r="AO42" s="140">
        <f t="shared" si="16"/>
        <v>13</v>
      </c>
      <c r="AQ42" s="142" t="str">
        <f t="shared" si="17"/>
        <v/>
      </c>
      <c r="AR42" s="142">
        <f t="shared" si="18"/>
        <v>24000</v>
      </c>
      <c r="AS42" s="143">
        <v>1174</v>
      </c>
      <c r="AT42" s="161" t="s">
        <v>368</v>
      </c>
      <c r="AU42" s="145" t="s">
        <v>369</v>
      </c>
      <c r="AV42" s="157" t="s">
        <v>60</v>
      </c>
      <c r="AW42" s="158" t="s">
        <v>112</v>
      </c>
      <c r="AX42" s="159" t="s">
        <v>362</v>
      </c>
      <c r="AY42" s="145" t="s">
        <v>62</v>
      </c>
      <c r="AZ42" s="160" t="s">
        <v>370</v>
      </c>
      <c r="BA42" s="150" t="s">
        <v>371</v>
      </c>
      <c r="BB42" s="150" t="s">
        <v>363</v>
      </c>
      <c r="BC42" s="151" t="s">
        <v>126</v>
      </c>
      <c r="BD42" s="150" t="s">
        <v>371</v>
      </c>
      <c r="BE42" s="150" t="s">
        <v>363</v>
      </c>
      <c r="BF42" s="151" t="s">
        <v>126</v>
      </c>
    </row>
    <row r="43" spans="1:58" s="141" customFormat="1" ht="45" x14ac:dyDescent="0.2">
      <c r="A43" s="152">
        <v>39</v>
      </c>
      <c r="B43" s="110">
        <v>146</v>
      </c>
      <c r="C43" s="111" t="s">
        <v>362</v>
      </c>
      <c r="D43" s="112" t="s">
        <v>363</v>
      </c>
      <c r="E43" s="153" t="s">
        <v>372</v>
      </c>
      <c r="F43" s="114" t="s">
        <v>373</v>
      </c>
      <c r="G43" s="154">
        <v>6</v>
      </c>
      <c r="H43" s="116" t="s">
        <v>374</v>
      </c>
      <c r="I43" s="155" t="s">
        <v>375</v>
      </c>
      <c r="J43" s="118"/>
      <c r="K43" s="119">
        <v>88000</v>
      </c>
      <c r="L43" s="120">
        <v>43000</v>
      </c>
      <c r="M43" s="121">
        <f t="shared" si="0"/>
        <v>48.863636363636367</v>
      </c>
      <c r="N43" s="122" t="str">
        <f t="shared" si="1"/>
        <v/>
      </c>
      <c r="O43" s="120">
        <v>45000</v>
      </c>
      <c r="P43" s="123">
        <f t="shared" si="2"/>
        <v>51.136363636363633</v>
      </c>
      <c r="Q43" s="124">
        <f t="shared" si="3"/>
        <v>100</v>
      </c>
      <c r="R43" s="125">
        <v>88000</v>
      </c>
      <c r="S43" s="126">
        <v>43000</v>
      </c>
      <c r="T43" s="127">
        <f t="shared" si="4"/>
        <v>48.86</v>
      </c>
      <c r="U43" s="128" t="str">
        <f t="shared" si="5"/>
        <v/>
      </c>
      <c r="V43" s="120">
        <v>45000</v>
      </c>
      <c r="W43" s="129">
        <f t="shared" si="6"/>
        <v>51.14</v>
      </c>
      <c r="X43" s="130">
        <f t="shared" si="7"/>
        <v>100</v>
      </c>
      <c r="Y43" s="131" t="s">
        <v>57</v>
      </c>
      <c r="Z43" s="132"/>
      <c r="AA43" s="133">
        <v>15</v>
      </c>
      <c r="AB43" s="134">
        <f t="shared" si="8"/>
        <v>1.5</v>
      </c>
      <c r="AC43" s="135">
        <v>15</v>
      </c>
      <c r="AD43" s="134">
        <f t="shared" si="9"/>
        <v>1.5</v>
      </c>
      <c r="AE43" s="135">
        <v>7</v>
      </c>
      <c r="AF43" s="134">
        <f t="shared" si="10"/>
        <v>1.75</v>
      </c>
      <c r="AG43" s="136">
        <f t="shared" si="11"/>
        <v>37</v>
      </c>
      <c r="AH43" s="137">
        <f t="shared" si="12"/>
        <v>4.75</v>
      </c>
      <c r="AI43" s="133">
        <v>15</v>
      </c>
      <c r="AJ43" s="134">
        <f t="shared" si="13"/>
        <v>8.25</v>
      </c>
      <c r="AK43" s="138"/>
      <c r="AL43" s="134"/>
      <c r="AM43" s="139">
        <f t="shared" si="14"/>
        <v>15</v>
      </c>
      <c r="AN43" s="137">
        <f t="shared" si="15"/>
        <v>8.25</v>
      </c>
      <c r="AO43" s="140">
        <f t="shared" si="16"/>
        <v>13</v>
      </c>
      <c r="AQ43" s="142" t="str">
        <f t="shared" si="17"/>
        <v/>
      </c>
      <c r="AR43" s="142">
        <f t="shared" si="18"/>
        <v>43000</v>
      </c>
      <c r="AS43" s="143">
        <v>1175</v>
      </c>
      <c r="AT43" s="161" t="s">
        <v>376</v>
      </c>
      <c r="AU43" s="145" t="s">
        <v>377</v>
      </c>
      <c r="AV43" s="157" t="s">
        <v>60</v>
      </c>
      <c r="AW43" s="158" t="s">
        <v>112</v>
      </c>
      <c r="AX43" s="159" t="s">
        <v>362</v>
      </c>
      <c r="AY43" s="145" t="s">
        <v>62</v>
      </c>
      <c r="AZ43" s="160" t="s">
        <v>370</v>
      </c>
      <c r="BA43" s="150" t="s">
        <v>371</v>
      </c>
      <c r="BB43" s="150" t="s">
        <v>363</v>
      </c>
      <c r="BC43" s="151" t="s">
        <v>126</v>
      </c>
      <c r="BD43" s="150" t="s">
        <v>371</v>
      </c>
      <c r="BE43" s="150" t="s">
        <v>363</v>
      </c>
      <c r="BF43" s="151" t="s">
        <v>126</v>
      </c>
    </row>
    <row r="44" spans="1:58" s="174" customFormat="1" ht="33.75" x14ac:dyDescent="0.2">
      <c r="A44" s="152">
        <v>40</v>
      </c>
      <c r="B44" s="110">
        <v>55</v>
      </c>
      <c r="C44" s="111" t="s">
        <v>378</v>
      </c>
      <c r="D44" s="112" t="s">
        <v>379</v>
      </c>
      <c r="E44" s="153" t="s">
        <v>54</v>
      </c>
      <c r="F44" s="114" t="s">
        <v>365</v>
      </c>
      <c r="G44" s="154">
        <v>3</v>
      </c>
      <c r="H44" s="116" t="s">
        <v>380</v>
      </c>
      <c r="I44" s="155" t="s">
        <v>380</v>
      </c>
      <c r="J44" s="118"/>
      <c r="K44" s="119">
        <v>20156</v>
      </c>
      <c r="L44" s="120">
        <v>12050</v>
      </c>
      <c r="M44" s="121">
        <f t="shared" si="0"/>
        <v>59.783687239531659</v>
      </c>
      <c r="N44" s="122" t="str">
        <f t="shared" si="1"/>
        <v/>
      </c>
      <c r="O44" s="120">
        <v>8106</v>
      </c>
      <c r="P44" s="123">
        <f t="shared" si="2"/>
        <v>40.216312760468348</v>
      </c>
      <c r="Q44" s="124">
        <f t="shared" si="3"/>
        <v>100</v>
      </c>
      <c r="R44" s="125">
        <v>20156</v>
      </c>
      <c r="S44" s="126">
        <v>12050</v>
      </c>
      <c r="T44" s="127">
        <f t="shared" si="4"/>
        <v>59.78</v>
      </c>
      <c r="U44" s="128" t="str">
        <f t="shared" si="5"/>
        <v/>
      </c>
      <c r="V44" s="120">
        <v>8106</v>
      </c>
      <c r="W44" s="129">
        <f t="shared" si="6"/>
        <v>40.22</v>
      </c>
      <c r="X44" s="130">
        <f t="shared" si="7"/>
        <v>100</v>
      </c>
      <c r="Y44" s="131" t="s">
        <v>57</v>
      </c>
      <c r="Z44" s="132"/>
      <c r="AA44" s="133">
        <v>15</v>
      </c>
      <c r="AB44" s="134">
        <f t="shared" si="8"/>
        <v>1.5</v>
      </c>
      <c r="AC44" s="135">
        <v>15</v>
      </c>
      <c r="AD44" s="134">
        <f t="shared" si="9"/>
        <v>1.5</v>
      </c>
      <c r="AE44" s="135">
        <v>0</v>
      </c>
      <c r="AF44" s="134">
        <f t="shared" si="10"/>
        <v>0</v>
      </c>
      <c r="AG44" s="136">
        <f t="shared" si="11"/>
        <v>30</v>
      </c>
      <c r="AH44" s="137">
        <f t="shared" si="12"/>
        <v>3</v>
      </c>
      <c r="AI44" s="133">
        <v>15</v>
      </c>
      <c r="AJ44" s="134">
        <f t="shared" si="13"/>
        <v>8.25</v>
      </c>
      <c r="AK44" s="138"/>
      <c r="AL44" s="134"/>
      <c r="AM44" s="139">
        <f t="shared" si="14"/>
        <v>15</v>
      </c>
      <c r="AN44" s="137">
        <f t="shared" si="15"/>
        <v>8.25</v>
      </c>
      <c r="AO44" s="140">
        <f t="shared" si="16"/>
        <v>11.25</v>
      </c>
      <c r="AP44" s="141"/>
      <c r="AQ44" s="142" t="str">
        <f t="shared" si="17"/>
        <v/>
      </c>
      <c r="AR44" s="142">
        <f t="shared" si="18"/>
        <v>12050</v>
      </c>
      <c r="AS44" s="143">
        <v>1176</v>
      </c>
      <c r="AT44" s="161" t="s">
        <v>381</v>
      </c>
      <c r="AU44" s="145" t="s">
        <v>382</v>
      </c>
      <c r="AV44" s="146" t="s">
        <v>60</v>
      </c>
      <c r="AW44" s="147" t="s">
        <v>212</v>
      </c>
      <c r="AX44" s="148" t="s">
        <v>378</v>
      </c>
      <c r="AY44" s="145" t="s">
        <v>62</v>
      </c>
      <c r="AZ44" s="160" t="s">
        <v>383</v>
      </c>
      <c r="BA44" s="150" t="s">
        <v>384</v>
      </c>
      <c r="BB44" s="150" t="s">
        <v>379</v>
      </c>
      <c r="BC44" s="151" t="s">
        <v>385</v>
      </c>
      <c r="BD44" s="150" t="s">
        <v>384</v>
      </c>
      <c r="BE44" s="150" t="s">
        <v>379</v>
      </c>
      <c r="BF44" s="151" t="s">
        <v>385</v>
      </c>
    </row>
    <row r="45" spans="1:58" s="141" customFormat="1" ht="45" x14ac:dyDescent="0.2">
      <c r="A45" s="152">
        <v>41</v>
      </c>
      <c r="B45" s="110">
        <v>52</v>
      </c>
      <c r="C45" s="111" t="s">
        <v>378</v>
      </c>
      <c r="D45" s="112" t="s">
        <v>379</v>
      </c>
      <c r="E45" s="153" t="s">
        <v>386</v>
      </c>
      <c r="F45" s="114" t="s">
        <v>387</v>
      </c>
      <c r="G45" s="154">
        <v>6</v>
      </c>
      <c r="H45" s="116" t="s">
        <v>388</v>
      </c>
      <c r="I45" s="155" t="s">
        <v>388</v>
      </c>
      <c r="J45" s="118"/>
      <c r="K45" s="119">
        <v>130196</v>
      </c>
      <c r="L45" s="120">
        <v>78117</v>
      </c>
      <c r="M45" s="121">
        <f t="shared" si="0"/>
        <v>59.999539156348888</v>
      </c>
      <c r="N45" s="122" t="str">
        <f t="shared" si="1"/>
        <v/>
      </c>
      <c r="O45" s="120">
        <v>52079</v>
      </c>
      <c r="P45" s="123">
        <f t="shared" si="2"/>
        <v>40.000460843651112</v>
      </c>
      <c r="Q45" s="124">
        <f t="shared" si="3"/>
        <v>100</v>
      </c>
      <c r="R45" s="125">
        <v>130196</v>
      </c>
      <c r="S45" s="126">
        <v>78117</v>
      </c>
      <c r="T45" s="127">
        <f t="shared" si="4"/>
        <v>60</v>
      </c>
      <c r="U45" s="128" t="str">
        <f t="shared" si="5"/>
        <v/>
      </c>
      <c r="V45" s="120">
        <v>52079</v>
      </c>
      <c r="W45" s="129">
        <f t="shared" si="6"/>
        <v>40</v>
      </c>
      <c r="X45" s="130">
        <f t="shared" si="7"/>
        <v>100</v>
      </c>
      <c r="Y45" s="131" t="s">
        <v>57</v>
      </c>
      <c r="Z45" s="132"/>
      <c r="AA45" s="133">
        <v>15</v>
      </c>
      <c r="AB45" s="134">
        <f t="shared" si="8"/>
        <v>1.5</v>
      </c>
      <c r="AC45" s="135">
        <v>15</v>
      </c>
      <c r="AD45" s="134">
        <f t="shared" si="9"/>
        <v>1.5</v>
      </c>
      <c r="AE45" s="135">
        <v>0</v>
      </c>
      <c r="AF45" s="134">
        <f t="shared" si="10"/>
        <v>0</v>
      </c>
      <c r="AG45" s="136">
        <f t="shared" si="11"/>
        <v>30</v>
      </c>
      <c r="AH45" s="137">
        <f t="shared" si="12"/>
        <v>3</v>
      </c>
      <c r="AI45" s="133">
        <v>15</v>
      </c>
      <c r="AJ45" s="134">
        <f t="shared" si="13"/>
        <v>8.25</v>
      </c>
      <c r="AK45" s="138"/>
      <c r="AL45" s="134"/>
      <c r="AM45" s="139">
        <f t="shared" si="14"/>
        <v>15</v>
      </c>
      <c r="AN45" s="137">
        <f t="shared" si="15"/>
        <v>8.25</v>
      </c>
      <c r="AO45" s="140">
        <f t="shared" si="16"/>
        <v>11.25</v>
      </c>
      <c r="AQ45" s="142" t="str">
        <f t="shared" si="17"/>
        <v/>
      </c>
      <c r="AR45" s="142">
        <f t="shared" si="18"/>
        <v>78117</v>
      </c>
      <c r="AS45" s="143">
        <v>1177</v>
      </c>
      <c r="AT45" s="161" t="s">
        <v>389</v>
      </c>
      <c r="AU45" s="145" t="s">
        <v>390</v>
      </c>
      <c r="AV45" s="146" t="s">
        <v>60</v>
      </c>
      <c r="AW45" s="147" t="s">
        <v>212</v>
      </c>
      <c r="AX45" s="148" t="s">
        <v>378</v>
      </c>
      <c r="AY45" s="145" t="s">
        <v>62</v>
      </c>
      <c r="AZ45" s="160" t="s">
        <v>383</v>
      </c>
      <c r="BA45" s="150" t="s">
        <v>384</v>
      </c>
      <c r="BB45" s="150" t="s">
        <v>379</v>
      </c>
      <c r="BC45" s="151" t="s">
        <v>385</v>
      </c>
      <c r="BD45" s="150" t="s">
        <v>384</v>
      </c>
      <c r="BE45" s="150" t="s">
        <v>379</v>
      </c>
      <c r="BF45" s="151" t="s">
        <v>385</v>
      </c>
    </row>
    <row r="46" spans="1:58" s="141" customFormat="1" ht="56.25" x14ac:dyDescent="0.2">
      <c r="A46" s="152">
        <v>42</v>
      </c>
      <c r="B46" s="110">
        <v>132</v>
      </c>
      <c r="C46" s="111" t="s">
        <v>391</v>
      </c>
      <c r="D46" s="112" t="s">
        <v>392</v>
      </c>
      <c r="E46" s="153" t="s">
        <v>243</v>
      </c>
      <c r="F46" s="114" t="s">
        <v>393</v>
      </c>
      <c r="G46" s="154">
        <v>3</v>
      </c>
      <c r="H46" s="116" t="s">
        <v>394</v>
      </c>
      <c r="I46" s="155" t="s">
        <v>395</v>
      </c>
      <c r="J46" s="118"/>
      <c r="K46" s="119">
        <v>70000</v>
      </c>
      <c r="L46" s="120">
        <v>35000</v>
      </c>
      <c r="M46" s="121">
        <f t="shared" si="0"/>
        <v>50</v>
      </c>
      <c r="N46" s="122" t="str">
        <f t="shared" si="1"/>
        <v/>
      </c>
      <c r="O46" s="120">
        <v>35000</v>
      </c>
      <c r="P46" s="123">
        <f t="shared" si="2"/>
        <v>50</v>
      </c>
      <c r="Q46" s="124">
        <f t="shared" si="3"/>
        <v>100</v>
      </c>
      <c r="R46" s="125">
        <v>70000</v>
      </c>
      <c r="S46" s="126">
        <v>35000</v>
      </c>
      <c r="T46" s="127">
        <f t="shared" si="4"/>
        <v>50</v>
      </c>
      <c r="U46" s="128" t="str">
        <f t="shared" si="5"/>
        <v/>
      </c>
      <c r="V46" s="120">
        <v>35000</v>
      </c>
      <c r="W46" s="129">
        <f t="shared" si="6"/>
        <v>50</v>
      </c>
      <c r="X46" s="130">
        <f t="shared" si="7"/>
        <v>100</v>
      </c>
      <c r="Y46" s="131" t="s">
        <v>57</v>
      </c>
      <c r="Z46" s="132"/>
      <c r="AA46" s="133">
        <v>5</v>
      </c>
      <c r="AB46" s="134">
        <f t="shared" si="8"/>
        <v>0.5</v>
      </c>
      <c r="AC46" s="135">
        <v>15</v>
      </c>
      <c r="AD46" s="134">
        <f t="shared" si="9"/>
        <v>1.5</v>
      </c>
      <c r="AE46" s="135">
        <v>7</v>
      </c>
      <c r="AF46" s="134">
        <f t="shared" si="10"/>
        <v>1.75</v>
      </c>
      <c r="AG46" s="136">
        <f t="shared" si="11"/>
        <v>27</v>
      </c>
      <c r="AH46" s="137">
        <f t="shared" si="12"/>
        <v>3.75</v>
      </c>
      <c r="AI46" s="133">
        <v>15</v>
      </c>
      <c r="AJ46" s="134">
        <f t="shared" si="13"/>
        <v>8.25</v>
      </c>
      <c r="AK46" s="138"/>
      <c r="AL46" s="134"/>
      <c r="AM46" s="139">
        <f t="shared" si="14"/>
        <v>15</v>
      </c>
      <c r="AN46" s="137">
        <f t="shared" si="15"/>
        <v>8.25</v>
      </c>
      <c r="AO46" s="140">
        <f t="shared" si="16"/>
        <v>12</v>
      </c>
      <c r="AQ46" s="142" t="str">
        <f t="shared" si="17"/>
        <v/>
      </c>
      <c r="AR46" s="142">
        <f t="shared" si="18"/>
        <v>35000</v>
      </c>
      <c r="AS46" s="143">
        <v>1178</v>
      </c>
      <c r="AT46" s="161" t="s">
        <v>396</v>
      </c>
      <c r="AU46" s="145" t="s">
        <v>397</v>
      </c>
      <c r="AV46" s="157" t="s">
        <v>60</v>
      </c>
      <c r="AW46" s="158" t="s">
        <v>112</v>
      </c>
      <c r="AX46" s="159" t="s">
        <v>392</v>
      </c>
      <c r="AY46" s="145" t="s">
        <v>62</v>
      </c>
      <c r="AZ46" s="160" t="s">
        <v>398</v>
      </c>
      <c r="BA46" s="150" t="s">
        <v>399</v>
      </c>
      <c r="BB46" s="150" t="s">
        <v>392</v>
      </c>
      <c r="BC46" s="151" t="s">
        <v>400</v>
      </c>
      <c r="BD46" s="150" t="s">
        <v>399</v>
      </c>
      <c r="BE46" s="150" t="s">
        <v>392</v>
      </c>
      <c r="BF46" s="151" t="s">
        <v>400</v>
      </c>
    </row>
    <row r="47" spans="1:58" s="141" customFormat="1" ht="45" x14ac:dyDescent="0.2">
      <c r="A47" s="152">
        <v>43</v>
      </c>
      <c r="B47" s="110">
        <v>134</v>
      </c>
      <c r="C47" s="111" t="s">
        <v>391</v>
      </c>
      <c r="D47" s="112" t="s">
        <v>392</v>
      </c>
      <c r="E47" s="153" t="s">
        <v>401</v>
      </c>
      <c r="F47" s="114" t="s">
        <v>402</v>
      </c>
      <c r="G47" s="154" t="s">
        <v>78</v>
      </c>
      <c r="H47" s="116" t="s">
        <v>403</v>
      </c>
      <c r="I47" s="155" t="s">
        <v>404</v>
      </c>
      <c r="J47" s="118"/>
      <c r="K47" s="119">
        <v>28000</v>
      </c>
      <c r="L47" s="120">
        <v>14000</v>
      </c>
      <c r="M47" s="121">
        <f t="shared" si="0"/>
        <v>50</v>
      </c>
      <c r="N47" s="122" t="str">
        <f t="shared" si="1"/>
        <v/>
      </c>
      <c r="O47" s="120">
        <v>14000</v>
      </c>
      <c r="P47" s="123">
        <f t="shared" si="2"/>
        <v>50</v>
      </c>
      <c r="Q47" s="124">
        <f t="shared" si="3"/>
        <v>100</v>
      </c>
      <c r="R47" s="125">
        <v>28000</v>
      </c>
      <c r="S47" s="126">
        <v>14000</v>
      </c>
      <c r="T47" s="127">
        <f t="shared" si="4"/>
        <v>50</v>
      </c>
      <c r="U47" s="128" t="str">
        <f t="shared" si="5"/>
        <v/>
      </c>
      <c r="V47" s="120">
        <v>14000</v>
      </c>
      <c r="W47" s="129">
        <f t="shared" si="6"/>
        <v>50</v>
      </c>
      <c r="X47" s="130">
        <f t="shared" si="7"/>
        <v>100</v>
      </c>
      <c r="Y47" s="131" t="s">
        <v>57</v>
      </c>
      <c r="Z47" s="132"/>
      <c r="AA47" s="133">
        <v>5</v>
      </c>
      <c r="AB47" s="134">
        <f t="shared" si="8"/>
        <v>0.5</v>
      </c>
      <c r="AC47" s="135">
        <v>15</v>
      </c>
      <c r="AD47" s="134">
        <f t="shared" si="9"/>
        <v>1.5</v>
      </c>
      <c r="AE47" s="135">
        <v>7</v>
      </c>
      <c r="AF47" s="134">
        <f t="shared" si="10"/>
        <v>1.75</v>
      </c>
      <c r="AG47" s="136">
        <f t="shared" si="11"/>
        <v>27</v>
      </c>
      <c r="AH47" s="137">
        <f t="shared" si="12"/>
        <v>3.75</v>
      </c>
      <c r="AI47" s="133">
        <v>9</v>
      </c>
      <c r="AJ47" s="134">
        <f t="shared" si="13"/>
        <v>4.95</v>
      </c>
      <c r="AK47" s="138"/>
      <c r="AL47" s="134"/>
      <c r="AM47" s="139">
        <f t="shared" si="14"/>
        <v>9</v>
      </c>
      <c r="AN47" s="137">
        <f t="shared" si="15"/>
        <v>4.95</v>
      </c>
      <c r="AO47" s="140">
        <f t="shared" si="16"/>
        <v>8.6999999999999993</v>
      </c>
      <c r="AQ47" s="142" t="str">
        <f t="shared" si="17"/>
        <v/>
      </c>
      <c r="AR47" s="142">
        <f t="shared" si="18"/>
        <v>14000</v>
      </c>
      <c r="AS47" s="143">
        <v>1180</v>
      </c>
      <c r="AT47" s="161" t="s">
        <v>405</v>
      </c>
      <c r="AU47" s="145" t="s">
        <v>406</v>
      </c>
      <c r="AV47" s="157" t="s">
        <v>60</v>
      </c>
      <c r="AW47" s="158" t="s">
        <v>112</v>
      </c>
      <c r="AX47" s="159" t="s">
        <v>392</v>
      </c>
      <c r="AY47" s="145" t="s">
        <v>62</v>
      </c>
      <c r="AZ47" s="160" t="s">
        <v>398</v>
      </c>
      <c r="BA47" s="150" t="s">
        <v>399</v>
      </c>
      <c r="BB47" s="150" t="s">
        <v>392</v>
      </c>
      <c r="BC47" s="151" t="s">
        <v>400</v>
      </c>
      <c r="BD47" s="150" t="s">
        <v>399</v>
      </c>
      <c r="BE47" s="150" t="s">
        <v>392</v>
      </c>
      <c r="BF47" s="151" t="s">
        <v>400</v>
      </c>
    </row>
    <row r="48" spans="1:58" s="141" customFormat="1" ht="78.75" x14ac:dyDescent="0.2">
      <c r="A48" s="152">
        <v>44</v>
      </c>
      <c r="B48" s="110">
        <v>47</v>
      </c>
      <c r="C48" s="111" t="s">
        <v>407</v>
      </c>
      <c r="D48" s="112" t="s">
        <v>408</v>
      </c>
      <c r="E48" s="153" t="s">
        <v>409</v>
      </c>
      <c r="F48" s="175" t="s">
        <v>410</v>
      </c>
      <c r="G48" s="154">
        <v>3</v>
      </c>
      <c r="H48" s="116" t="s">
        <v>411</v>
      </c>
      <c r="I48" s="155" t="s">
        <v>412</v>
      </c>
      <c r="J48" s="118"/>
      <c r="K48" s="119">
        <v>239080</v>
      </c>
      <c r="L48" s="120">
        <v>100000</v>
      </c>
      <c r="M48" s="121">
        <f t="shared" si="0"/>
        <v>41.827003513468298</v>
      </c>
      <c r="N48" s="122" t="str">
        <f t="shared" si="1"/>
        <v/>
      </c>
      <c r="O48" s="120">
        <v>139080</v>
      </c>
      <c r="P48" s="123">
        <f t="shared" si="2"/>
        <v>58.172996486531702</v>
      </c>
      <c r="Q48" s="124">
        <f t="shared" si="3"/>
        <v>100</v>
      </c>
      <c r="R48" s="125">
        <v>239080</v>
      </c>
      <c r="S48" s="126">
        <v>100000</v>
      </c>
      <c r="T48" s="127">
        <f t="shared" si="4"/>
        <v>41.83</v>
      </c>
      <c r="U48" s="128" t="str">
        <f t="shared" si="5"/>
        <v/>
      </c>
      <c r="V48" s="120">
        <v>139080</v>
      </c>
      <c r="W48" s="129">
        <f t="shared" si="6"/>
        <v>58.17</v>
      </c>
      <c r="X48" s="130">
        <f t="shared" si="7"/>
        <v>100</v>
      </c>
      <c r="Y48" s="131" t="s">
        <v>57</v>
      </c>
      <c r="Z48" s="132"/>
      <c r="AA48" s="133">
        <v>15</v>
      </c>
      <c r="AB48" s="134">
        <f t="shared" si="8"/>
        <v>1.5</v>
      </c>
      <c r="AC48" s="135">
        <v>15</v>
      </c>
      <c r="AD48" s="134">
        <f t="shared" si="9"/>
        <v>1.5</v>
      </c>
      <c r="AE48" s="135">
        <v>7</v>
      </c>
      <c r="AF48" s="134">
        <f t="shared" si="10"/>
        <v>1.75</v>
      </c>
      <c r="AG48" s="136">
        <f t="shared" si="11"/>
        <v>37</v>
      </c>
      <c r="AH48" s="137">
        <f t="shared" si="12"/>
        <v>4.75</v>
      </c>
      <c r="AI48" s="133">
        <v>15</v>
      </c>
      <c r="AJ48" s="134">
        <f t="shared" si="13"/>
        <v>8.25</v>
      </c>
      <c r="AK48" s="138"/>
      <c r="AL48" s="134"/>
      <c r="AM48" s="139">
        <f t="shared" si="14"/>
        <v>15</v>
      </c>
      <c r="AN48" s="137">
        <f t="shared" si="15"/>
        <v>8.25</v>
      </c>
      <c r="AO48" s="140">
        <f t="shared" si="16"/>
        <v>13</v>
      </c>
      <c r="AQ48" s="142" t="str">
        <f t="shared" si="17"/>
        <v/>
      </c>
      <c r="AR48" s="142">
        <f t="shared" si="18"/>
        <v>100000</v>
      </c>
      <c r="AS48" s="143">
        <v>1181</v>
      </c>
      <c r="AT48" s="161" t="s">
        <v>413</v>
      </c>
      <c r="AU48" s="145" t="s">
        <v>414</v>
      </c>
      <c r="AV48" s="146" t="s">
        <v>60</v>
      </c>
      <c r="AW48" s="147" t="s">
        <v>212</v>
      </c>
      <c r="AX48" s="148" t="s">
        <v>407</v>
      </c>
      <c r="AY48" s="145" t="s">
        <v>62</v>
      </c>
      <c r="AZ48" s="160" t="s">
        <v>415</v>
      </c>
      <c r="BA48" s="150" t="s">
        <v>416</v>
      </c>
      <c r="BB48" s="150" t="s">
        <v>408</v>
      </c>
      <c r="BC48" s="151" t="s">
        <v>417</v>
      </c>
      <c r="BD48" s="150" t="s">
        <v>416</v>
      </c>
      <c r="BE48" s="150" t="s">
        <v>408</v>
      </c>
      <c r="BF48" s="151" t="s">
        <v>417</v>
      </c>
    </row>
    <row r="49" spans="1:58" s="141" customFormat="1" ht="67.5" x14ac:dyDescent="0.2">
      <c r="A49" s="152">
        <v>45</v>
      </c>
      <c r="B49" s="110">
        <v>49</v>
      </c>
      <c r="C49" s="111" t="s">
        <v>407</v>
      </c>
      <c r="D49" s="112" t="s">
        <v>408</v>
      </c>
      <c r="E49" s="153" t="s">
        <v>418</v>
      </c>
      <c r="F49" s="175" t="s">
        <v>236</v>
      </c>
      <c r="G49" s="154" t="s">
        <v>141</v>
      </c>
      <c r="H49" s="116" t="s">
        <v>419</v>
      </c>
      <c r="I49" s="155" t="s">
        <v>419</v>
      </c>
      <c r="J49" s="118"/>
      <c r="K49" s="119">
        <v>396000</v>
      </c>
      <c r="L49" s="120">
        <v>230000</v>
      </c>
      <c r="M49" s="121">
        <f t="shared" si="0"/>
        <v>58.080808080808076</v>
      </c>
      <c r="N49" s="122" t="str">
        <f t="shared" si="1"/>
        <v/>
      </c>
      <c r="O49" s="120">
        <v>166000</v>
      </c>
      <c r="P49" s="123">
        <f t="shared" si="2"/>
        <v>41.919191919191917</v>
      </c>
      <c r="Q49" s="124">
        <f t="shared" si="3"/>
        <v>100</v>
      </c>
      <c r="R49" s="125">
        <v>396000</v>
      </c>
      <c r="S49" s="126">
        <v>230000</v>
      </c>
      <c r="T49" s="127">
        <f t="shared" si="4"/>
        <v>58.08</v>
      </c>
      <c r="U49" s="128" t="str">
        <f t="shared" si="5"/>
        <v/>
      </c>
      <c r="V49" s="120">
        <v>166000</v>
      </c>
      <c r="W49" s="129">
        <f t="shared" si="6"/>
        <v>41.92</v>
      </c>
      <c r="X49" s="130">
        <f t="shared" si="7"/>
        <v>100</v>
      </c>
      <c r="Y49" s="131" t="s">
        <v>57</v>
      </c>
      <c r="Z49" s="132"/>
      <c r="AA49" s="133">
        <v>15</v>
      </c>
      <c r="AB49" s="134">
        <f t="shared" si="8"/>
        <v>1.5</v>
      </c>
      <c r="AC49" s="135">
        <v>15</v>
      </c>
      <c r="AD49" s="134">
        <f t="shared" si="9"/>
        <v>1.5</v>
      </c>
      <c r="AE49" s="135">
        <v>0</v>
      </c>
      <c r="AF49" s="134">
        <f t="shared" si="10"/>
        <v>0</v>
      </c>
      <c r="AG49" s="136">
        <f t="shared" si="11"/>
        <v>30</v>
      </c>
      <c r="AH49" s="137">
        <f t="shared" si="12"/>
        <v>3</v>
      </c>
      <c r="AI49" s="133">
        <v>11</v>
      </c>
      <c r="AJ49" s="134">
        <f t="shared" si="13"/>
        <v>6.0500000000000007</v>
      </c>
      <c r="AK49" s="138"/>
      <c r="AL49" s="134"/>
      <c r="AM49" s="139">
        <f t="shared" si="14"/>
        <v>11</v>
      </c>
      <c r="AN49" s="137">
        <f t="shared" si="15"/>
        <v>6.0500000000000007</v>
      </c>
      <c r="AO49" s="140">
        <f t="shared" si="16"/>
        <v>9.0500000000000007</v>
      </c>
      <c r="AQ49" s="142">
        <f t="shared" si="17"/>
        <v>207000</v>
      </c>
      <c r="AR49" s="142" t="str">
        <f t="shared" si="18"/>
        <v/>
      </c>
      <c r="AS49" s="143">
        <v>1183</v>
      </c>
      <c r="AT49" s="161" t="s">
        <v>420</v>
      </c>
      <c r="AU49" s="145" t="s">
        <v>421</v>
      </c>
      <c r="AV49" s="146" t="s">
        <v>60</v>
      </c>
      <c r="AW49" s="147" t="s">
        <v>212</v>
      </c>
      <c r="AX49" s="148" t="s">
        <v>407</v>
      </c>
      <c r="AY49" s="145" t="s">
        <v>62</v>
      </c>
      <c r="AZ49" s="160" t="s">
        <v>415</v>
      </c>
      <c r="BA49" s="150" t="s">
        <v>416</v>
      </c>
      <c r="BB49" s="150" t="s">
        <v>408</v>
      </c>
      <c r="BC49" s="151" t="s">
        <v>417</v>
      </c>
      <c r="BD49" s="150" t="s">
        <v>416</v>
      </c>
      <c r="BE49" s="150" t="s">
        <v>408</v>
      </c>
      <c r="BF49" s="151" t="s">
        <v>417</v>
      </c>
    </row>
    <row r="50" spans="1:58" s="141" customFormat="1" ht="45" x14ac:dyDescent="0.2">
      <c r="A50" s="152">
        <v>46</v>
      </c>
      <c r="B50" s="110">
        <v>128</v>
      </c>
      <c r="C50" s="111" t="s">
        <v>422</v>
      </c>
      <c r="D50" s="112" t="s">
        <v>423</v>
      </c>
      <c r="E50" s="153" t="s">
        <v>424</v>
      </c>
      <c r="F50" s="175" t="s">
        <v>425</v>
      </c>
      <c r="G50" s="154" t="s">
        <v>426</v>
      </c>
      <c r="H50" s="116" t="s">
        <v>427</v>
      </c>
      <c r="I50" s="155" t="s">
        <v>428</v>
      </c>
      <c r="J50" s="118"/>
      <c r="K50" s="119">
        <v>55381</v>
      </c>
      <c r="L50" s="120">
        <v>27690</v>
      </c>
      <c r="M50" s="121">
        <f t="shared" si="0"/>
        <v>49.999097163287047</v>
      </c>
      <c r="N50" s="122" t="str">
        <f t="shared" si="1"/>
        <v/>
      </c>
      <c r="O50" s="120">
        <v>27691</v>
      </c>
      <c r="P50" s="123">
        <f t="shared" si="2"/>
        <v>50.00090283671296</v>
      </c>
      <c r="Q50" s="124">
        <f t="shared" si="3"/>
        <v>100</v>
      </c>
      <c r="R50" s="125">
        <v>55381</v>
      </c>
      <c r="S50" s="126">
        <v>27690</v>
      </c>
      <c r="T50" s="127">
        <f t="shared" si="4"/>
        <v>50</v>
      </c>
      <c r="U50" s="128" t="str">
        <f t="shared" si="5"/>
        <v/>
      </c>
      <c r="V50" s="120">
        <v>27691</v>
      </c>
      <c r="W50" s="129">
        <f t="shared" si="6"/>
        <v>50</v>
      </c>
      <c r="X50" s="130">
        <f t="shared" si="7"/>
        <v>100</v>
      </c>
      <c r="Y50" s="131" t="s">
        <v>57</v>
      </c>
      <c r="Z50" s="132"/>
      <c r="AA50" s="133">
        <v>15</v>
      </c>
      <c r="AB50" s="134">
        <f t="shared" si="8"/>
        <v>1.5</v>
      </c>
      <c r="AC50" s="135">
        <v>15</v>
      </c>
      <c r="AD50" s="134">
        <f t="shared" si="9"/>
        <v>1.5</v>
      </c>
      <c r="AE50" s="135">
        <v>7</v>
      </c>
      <c r="AF50" s="134">
        <f t="shared" si="10"/>
        <v>1.75</v>
      </c>
      <c r="AG50" s="136">
        <f t="shared" si="11"/>
        <v>37</v>
      </c>
      <c r="AH50" s="137">
        <f t="shared" si="12"/>
        <v>4.75</v>
      </c>
      <c r="AI50" s="133">
        <v>5</v>
      </c>
      <c r="AJ50" s="134">
        <f t="shared" si="13"/>
        <v>2.75</v>
      </c>
      <c r="AK50" s="138"/>
      <c r="AL50" s="134"/>
      <c r="AM50" s="139">
        <f t="shared" si="14"/>
        <v>5</v>
      </c>
      <c r="AN50" s="137">
        <f t="shared" si="15"/>
        <v>2.75</v>
      </c>
      <c r="AO50" s="140">
        <f t="shared" si="16"/>
        <v>7.5</v>
      </c>
      <c r="AQ50" s="142" t="str">
        <f t="shared" si="17"/>
        <v/>
      </c>
      <c r="AR50" s="142">
        <f t="shared" si="18"/>
        <v>27690</v>
      </c>
      <c r="AS50" s="143">
        <v>1184</v>
      </c>
      <c r="AT50" s="161" t="s">
        <v>429</v>
      </c>
      <c r="AU50" s="145" t="s">
        <v>430</v>
      </c>
      <c r="AV50" s="157" t="s">
        <v>60</v>
      </c>
      <c r="AW50" s="158" t="s">
        <v>112</v>
      </c>
      <c r="AX50" s="159" t="s">
        <v>422</v>
      </c>
      <c r="AY50" s="145" t="s">
        <v>62</v>
      </c>
      <c r="AZ50" s="160" t="s">
        <v>431</v>
      </c>
      <c r="BA50" s="150" t="s">
        <v>432</v>
      </c>
      <c r="BB50" s="150" t="s">
        <v>423</v>
      </c>
      <c r="BC50" s="151" t="s">
        <v>433</v>
      </c>
      <c r="BD50" s="150" t="s">
        <v>432</v>
      </c>
      <c r="BE50" s="150" t="s">
        <v>423</v>
      </c>
      <c r="BF50" s="151" t="s">
        <v>433</v>
      </c>
    </row>
    <row r="51" spans="1:58" s="141" customFormat="1" ht="33.75" x14ac:dyDescent="0.2">
      <c r="A51" s="152">
        <v>47</v>
      </c>
      <c r="B51" s="110">
        <v>73</v>
      </c>
      <c r="C51" s="111" t="s">
        <v>434</v>
      </c>
      <c r="D51" s="112" t="s">
        <v>435</v>
      </c>
      <c r="E51" s="153" t="s">
        <v>436</v>
      </c>
      <c r="F51" s="175" t="s">
        <v>437</v>
      </c>
      <c r="G51" s="154">
        <v>6</v>
      </c>
      <c r="H51" s="116" t="s">
        <v>438</v>
      </c>
      <c r="I51" s="155" t="s">
        <v>439</v>
      </c>
      <c r="J51" s="118"/>
      <c r="K51" s="119">
        <v>126723</v>
      </c>
      <c r="L51" s="120">
        <v>76000</v>
      </c>
      <c r="M51" s="121">
        <f t="shared" si="0"/>
        <v>59.973327651649669</v>
      </c>
      <c r="N51" s="122" t="str">
        <f t="shared" si="1"/>
        <v/>
      </c>
      <c r="O51" s="120">
        <v>50723</v>
      </c>
      <c r="P51" s="123">
        <f t="shared" si="2"/>
        <v>40.026672348350338</v>
      </c>
      <c r="Q51" s="124">
        <f t="shared" si="3"/>
        <v>100</v>
      </c>
      <c r="R51" s="125">
        <v>126723</v>
      </c>
      <c r="S51" s="126">
        <v>76000</v>
      </c>
      <c r="T51" s="127">
        <f t="shared" si="4"/>
        <v>59.97</v>
      </c>
      <c r="U51" s="128" t="str">
        <f t="shared" si="5"/>
        <v/>
      </c>
      <c r="V51" s="120">
        <v>50723</v>
      </c>
      <c r="W51" s="129">
        <f t="shared" si="6"/>
        <v>40.03</v>
      </c>
      <c r="X51" s="130">
        <f t="shared" si="7"/>
        <v>100</v>
      </c>
      <c r="Y51" s="131" t="s">
        <v>57</v>
      </c>
      <c r="Z51" s="132"/>
      <c r="AA51" s="133">
        <v>15</v>
      </c>
      <c r="AB51" s="134">
        <f t="shared" si="8"/>
        <v>1.5</v>
      </c>
      <c r="AC51" s="135">
        <v>15</v>
      </c>
      <c r="AD51" s="134">
        <f t="shared" si="9"/>
        <v>1.5</v>
      </c>
      <c r="AE51" s="135">
        <v>0</v>
      </c>
      <c r="AF51" s="134">
        <f t="shared" si="10"/>
        <v>0</v>
      </c>
      <c r="AG51" s="136">
        <f t="shared" si="11"/>
        <v>30</v>
      </c>
      <c r="AH51" s="137">
        <f t="shared" si="12"/>
        <v>3</v>
      </c>
      <c r="AI51" s="133">
        <v>15</v>
      </c>
      <c r="AJ51" s="134">
        <f t="shared" si="13"/>
        <v>8.25</v>
      </c>
      <c r="AK51" s="138"/>
      <c r="AL51" s="134"/>
      <c r="AM51" s="139">
        <f t="shared" si="14"/>
        <v>15</v>
      </c>
      <c r="AN51" s="137">
        <f t="shared" si="15"/>
        <v>8.25</v>
      </c>
      <c r="AO51" s="140">
        <f t="shared" si="16"/>
        <v>11.25</v>
      </c>
      <c r="AQ51" s="142" t="str">
        <f t="shared" si="17"/>
        <v/>
      </c>
      <c r="AR51" s="142">
        <f t="shared" si="18"/>
        <v>76000</v>
      </c>
      <c r="AS51" s="143">
        <v>1185</v>
      </c>
      <c r="AT51" s="161" t="s">
        <v>440</v>
      </c>
      <c r="AU51" s="145" t="s">
        <v>441</v>
      </c>
      <c r="AV51" s="146" t="s">
        <v>60</v>
      </c>
      <c r="AW51" s="147" t="s">
        <v>133</v>
      </c>
      <c r="AX51" s="148" t="s">
        <v>434</v>
      </c>
      <c r="AY51" s="145" t="s">
        <v>62</v>
      </c>
      <c r="AZ51" s="160" t="s">
        <v>442</v>
      </c>
      <c r="BA51" s="150" t="s">
        <v>443</v>
      </c>
      <c r="BB51" s="150" t="s">
        <v>435</v>
      </c>
      <c r="BC51" s="151" t="s">
        <v>417</v>
      </c>
      <c r="BD51" s="150" t="s">
        <v>443</v>
      </c>
      <c r="BE51" s="150" t="s">
        <v>435</v>
      </c>
      <c r="BF51" s="151" t="s">
        <v>417</v>
      </c>
    </row>
    <row r="52" spans="1:58" s="141" customFormat="1" ht="56.25" x14ac:dyDescent="0.2">
      <c r="A52" s="152">
        <v>48</v>
      </c>
      <c r="B52" s="110">
        <v>89</v>
      </c>
      <c r="C52" s="111" t="s">
        <v>444</v>
      </c>
      <c r="D52" s="112" t="s">
        <v>445</v>
      </c>
      <c r="E52" s="153" t="s">
        <v>446</v>
      </c>
      <c r="F52" s="176" t="s">
        <v>1491</v>
      </c>
      <c r="G52" s="177" t="s">
        <v>141</v>
      </c>
      <c r="H52" s="116" t="s">
        <v>447</v>
      </c>
      <c r="I52" s="155" t="s">
        <v>448</v>
      </c>
      <c r="J52" s="118"/>
      <c r="K52" s="119">
        <v>43608</v>
      </c>
      <c r="L52" s="120">
        <v>21000</v>
      </c>
      <c r="M52" s="121">
        <f t="shared" si="0"/>
        <v>48.156301596037423</v>
      </c>
      <c r="N52" s="122" t="str">
        <f t="shared" si="1"/>
        <v/>
      </c>
      <c r="O52" s="120">
        <v>22608</v>
      </c>
      <c r="P52" s="123">
        <f t="shared" si="2"/>
        <v>51.843698403962577</v>
      </c>
      <c r="Q52" s="124">
        <f t="shared" si="3"/>
        <v>100</v>
      </c>
      <c r="R52" s="125">
        <v>43608</v>
      </c>
      <c r="S52" s="126">
        <v>21000</v>
      </c>
      <c r="T52" s="127">
        <f t="shared" si="4"/>
        <v>48.16</v>
      </c>
      <c r="U52" s="128" t="str">
        <f t="shared" si="5"/>
        <v/>
      </c>
      <c r="V52" s="120">
        <v>22608</v>
      </c>
      <c r="W52" s="129">
        <f t="shared" si="6"/>
        <v>51.84</v>
      </c>
      <c r="X52" s="130">
        <f t="shared" si="7"/>
        <v>100</v>
      </c>
      <c r="Y52" s="131" t="s">
        <v>57</v>
      </c>
      <c r="Z52" s="132"/>
      <c r="AA52" s="133">
        <v>5</v>
      </c>
      <c r="AB52" s="134">
        <f t="shared" si="8"/>
        <v>0.5</v>
      </c>
      <c r="AC52" s="135">
        <v>15</v>
      </c>
      <c r="AD52" s="134">
        <f t="shared" si="9"/>
        <v>1.5</v>
      </c>
      <c r="AE52" s="135">
        <v>7</v>
      </c>
      <c r="AF52" s="134">
        <f t="shared" si="10"/>
        <v>1.75</v>
      </c>
      <c r="AG52" s="136">
        <f t="shared" si="11"/>
        <v>27</v>
      </c>
      <c r="AH52" s="137">
        <f t="shared" si="12"/>
        <v>3.75</v>
      </c>
      <c r="AI52" s="133">
        <v>11</v>
      </c>
      <c r="AJ52" s="134">
        <f t="shared" si="13"/>
        <v>6.0500000000000007</v>
      </c>
      <c r="AK52" s="138"/>
      <c r="AL52" s="134"/>
      <c r="AM52" s="139">
        <f t="shared" si="14"/>
        <v>11</v>
      </c>
      <c r="AN52" s="137">
        <f t="shared" si="15"/>
        <v>6.0500000000000007</v>
      </c>
      <c r="AO52" s="140">
        <f t="shared" si="16"/>
        <v>9.8000000000000007</v>
      </c>
      <c r="AQ52" s="142" t="str">
        <f t="shared" si="17"/>
        <v/>
      </c>
      <c r="AR52" s="142">
        <f t="shared" si="18"/>
        <v>21000</v>
      </c>
      <c r="AS52" s="143">
        <v>1186</v>
      </c>
      <c r="AT52" s="161" t="s">
        <v>449</v>
      </c>
      <c r="AU52" s="145" t="s">
        <v>450</v>
      </c>
      <c r="AV52" s="146" t="s">
        <v>60</v>
      </c>
      <c r="AW52" s="147" t="s">
        <v>61</v>
      </c>
      <c r="AX52" s="148" t="s">
        <v>444</v>
      </c>
      <c r="AY52" s="145" t="s">
        <v>62</v>
      </c>
      <c r="AZ52" s="160" t="s">
        <v>451</v>
      </c>
      <c r="BA52" s="150" t="s">
        <v>452</v>
      </c>
      <c r="BB52" s="150" t="s">
        <v>445</v>
      </c>
      <c r="BC52" s="151" t="s">
        <v>453</v>
      </c>
      <c r="BD52" s="150" t="s">
        <v>452</v>
      </c>
      <c r="BE52" s="150" t="s">
        <v>445</v>
      </c>
      <c r="BF52" s="151" t="s">
        <v>453</v>
      </c>
    </row>
    <row r="53" spans="1:58" s="141" customFormat="1" ht="101.25" x14ac:dyDescent="0.2">
      <c r="A53" s="152">
        <v>49</v>
      </c>
      <c r="B53" s="110">
        <v>218</v>
      </c>
      <c r="C53" s="111" t="s">
        <v>444</v>
      </c>
      <c r="D53" s="112" t="s">
        <v>445</v>
      </c>
      <c r="E53" s="153" t="s">
        <v>454</v>
      </c>
      <c r="F53" s="175" t="s">
        <v>455</v>
      </c>
      <c r="G53" s="154" t="s">
        <v>96</v>
      </c>
      <c r="H53" s="116" t="s">
        <v>456</v>
      </c>
      <c r="I53" s="155" t="s">
        <v>457</v>
      </c>
      <c r="J53" s="118"/>
      <c r="K53" s="119">
        <v>33510</v>
      </c>
      <c r="L53" s="120">
        <v>10000</v>
      </c>
      <c r="M53" s="121">
        <f t="shared" si="0"/>
        <v>29.841838257236645</v>
      </c>
      <c r="N53" s="122" t="str">
        <f t="shared" si="1"/>
        <v/>
      </c>
      <c r="O53" s="120">
        <v>23510</v>
      </c>
      <c r="P53" s="123">
        <f t="shared" si="2"/>
        <v>70.158161742763355</v>
      </c>
      <c r="Q53" s="124">
        <f t="shared" si="3"/>
        <v>100</v>
      </c>
      <c r="R53" s="125">
        <v>33510</v>
      </c>
      <c r="S53" s="126">
        <v>10000</v>
      </c>
      <c r="T53" s="127">
        <f t="shared" si="4"/>
        <v>29.84</v>
      </c>
      <c r="U53" s="128" t="str">
        <f t="shared" si="5"/>
        <v/>
      </c>
      <c r="V53" s="120">
        <v>23510</v>
      </c>
      <c r="W53" s="129">
        <f t="shared" si="6"/>
        <v>70.16</v>
      </c>
      <c r="X53" s="130">
        <f t="shared" si="7"/>
        <v>100</v>
      </c>
      <c r="Y53" s="131" t="s">
        <v>57</v>
      </c>
      <c r="Z53" s="132"/>
      <c r="AA53" s="133">
        <v>5</v>
      </c>
      <c r="AB53" s="134">
        <f t="shared" si="8"/>
        <v>0.5</v>
      </c>
      <c r="AC53" s="135">
        <v>15</v>
      </c>
      <c r="AD53" s="134">
        <f t="shared" si="9"/>
        <v>1.5</v>
      </c>
      <c r="AE53" s="135">
        <v>15</v>
      </c>
      <c r="AF53" s="134">
        <f t="shared" si="10"/>
        <v>3.75</v>
      </c>
      <c r="AG53" s="136">
        <f t="shared" si="11"/>
        <v>35</v>
      </c>
      <c r="AH53" s="137">
        <f t="shared" si="12"/>
        <v>5.75</v>
      </c>
      <c r="AI53" s="133">
        <v>3</v>
      </c>
      <c r="AJ53" s="134">
        <f t="shared" si="13"/>
        <v>1.6500000000000001</v>
      </c>
      <c r="AK53" s="138"/>
      <c r="AL53" s="134"/>
      <c r="AM53" s="139">
        <f t="shared" si="14"/>
        <v>3</v>
      </c>
      <c r="AN53" s="137">
        <f t="shared" si="15"/>
        <v>1.6500000000000001</v>
      </c>
      <c r="AO53" s="140">
        <f t="shared" si="16"/>
        <v>7.4</v>
      </c>
      <c r="AQ53" s="142" t="str">
        <f t="shared" si="17"/>
        <v/>
      </c>
      <c r="AR53" s="142">
        <f t="shared" si="18"/>
        <v>10000</v>
      </c>
      <c r="AS53" s="143">
        <v>1187</v>
      </c>
      <c r="AT53" s="161" t="s">
        <v>458</v>
      </c>
      <c r="AU53" s="145" t="s">
        <v>459</v>
      </c>
      <c r="AV53" s="157" t="s">
        <v>60</v>
      </c>
      <c r="AW53" s="158" t="s">
        <v>101</v>
      </c>
      <c r="AX53" s="159" t="s">
        <v>444</v>
      </c>
      <c r="AY53" s="145" t="s">
        <v>62</v>
      </c>
      <c r="AZ53" s="160" t="s">
        <v>451</v>
      </c>
      <c r="BA53" s="150" t="s">
        <v>452</v>
      </c>
      <c r="BB53" s="150" t="s">
        <v>445</v>
      </c>
      <c r="BC53" s="151" t="s">
        <v>453</v>
      </c>
      <c r="BD53" s="150" t="s">
        <v>452</v>
      </c>
      <c r="BE53" s="150" t="s">
        <v>445</v>
      </c>
      <c r="BF53" s="151" t="s">
        <v>453</v>
      </c>
    </row>
    <row r="54" spans="1:58" s="141" customFormat="1" ht="146.25" x14ac:dyDescent="0.2">
      <c r="A54" s="152">
        <v>50</v>
      </c>
      <c r="B54" s="110">
        <v>224</v>
      </c>
      <c r="C54" s="111" t="s">
        <v>460</v>
      </c>
      <c r="D54" s="112" t="s">
        <v>461</v>
      </c>
      <c r="E54" s="153" t="s">
        <v>462</v>
      </c>
      <c r="F54" s="175" t="s">
        <v>463</v>
      </c>
      <c r="G54" s="154" t="s">
        <v>78</v>
      </c>
      <c r="H54" s="116" t="s">
        <v>464</v>
      </c>
      <c r="I54" s="155" t="s">
        <v>464</v>
      </c>
      <c r="J54" s="118"/>
      <c r="K54" s="119">
        <v>175000</v>
      </c>
      <c r="L54" s="120">
        <v>87500</v>
      </c>
      <c r="M54" s="121">
        <f t="shared" si="0"/>
        <v>50</v>
      </c>
      <c r="N54" s="122" t="str">
        <f t="shared" si="1"/>
        <v/>
      </c>
      <c r="O54" s="120">
        <v>87500</v>
      </c>
      <c r="P54" s="123">
        <f t="shared" si="2"/>
        <v>50</v>
      </c>
      <c r="Q54" s="124">
        <f t="shared" si="3"/>
        <v>100</v>
      </c>
      <c r="R54" s="125">
        <v>175000</v>
      </c>
      <c r="S54" s="126">
        <v>87500</v>
      </c>
      <c r="T54" s="127">
        <f t="shared" si="4"/>
        <v>50</v>
      </c>
      <c r="U54" s="128" t="str">
        <f t="shared" si="5"/>
        <v/>
      </c>
      <c r="V54" s="120">
        <v>87500</v>
      </c>
      <c r="W54" s="129">
        <f t="shared" si="6"/>
        <v>50</v>
      </c>
      <c r="X54" s="130">
        <f t="shared" si="7"/>
        <v>100</v>
      </c>
      <c r="Y54" s="131" t="s">
        <v>57</v>
      </c>
      <c r="Z54" s="132"/>
      <c r="AA54" s="133">
        <v>15</v>
      </c>
      <c r="AB54" s="134">
        <f t="shared" si="8"/>
        <v>1.5</v>
      </c>
      <c r="AC54" s="135">
        <v>15</v>
      </c>
      <c r="AD54" s="134">
        <f t="shared" si="9"/>
        <v>1.5</v>
      </c>
      <c r="AE54" s="135">
        <v>7</v>
      </c>
      <c r="AF54" s="134">
        <f t="shared" si="10"/>
        <v>1.75</v>
      </c>
      <c r="AG54" s="136">
        <f t="shared" si="11"/>
        <v>37</v>
      </c>
      <c r="AH54" s="137">
        <f t="shared" si="12"/>
        <v>4.75</v>
      </c>
      <c r="AI54" s="133">
        <v>9</v>
      </c>
      <c r="AJ54" s="134">
        <f t="shared" si="13"/>
        <v>4.95</v>
      </c>
      <c r="AK54" s="138"/>
      <c r="AL54" s="134"/>
      <c r="AM54" s="139">
        <f t="shared" si="14"/>
        <v>9</v>
      </c>
      <c r="AN54" s="137">
        <f t="shared" si="15"/>
        <v>4.95</v>
      </c>
      <c r="AO54" s="140">
        <f t="shared" si="16"/>
        <v>9.6999999999999993</v>
      </c>
      <c r="AQ54" s="142" t="str">
        <f t="shared" si="17"/>
        <v/>
      </c>
      <c r="AR54" s="142">
        <f t="shared" si="18"/>
        <v>87500</v>
      </c>
      <c r="AS54" s="143">
        <v>1188</v>
      </c>
      <c r="AT54" s="161" t="s">
        <v>465</v>
      </c>
      <c r="AU54" s="145" t="s">
        <v>466</v>
      </c>
      <c r="AV54" s="157" t="s">
        <v>60</v>
      </c>
      <c r="AW54" s="158" t="s">
        <v>101</v>
      </c>
      <c r="AX54" s="159" t="s">
        <v>467</v>
      </c>
      <c r="AY54" s="145" t="s">
        <v>62</v>
      </c>
      <c r="AZ54" s="160" t="s">
        <v>468</v>
      </c>
      <c r="BA54" s="150" t="s">
        <v>469</v>
      </c>
      <c r="BB54" s="150" t="s">
        <v>461</v>
      </c>
      <c r="BC54" s="151" t="s">
        <v>470</v>
      </c>
      <c r="BD54" s="150" t="s">
        <v>469</v>
      </c>
      <c r="BE54" s="150" t="s">
        <v>461</v>
      </c>
      <c r="BF54" s="151" t="s">
        <v>470</v>
      </c>
    </row>
    <row r="55" spans="1:58" s="141" customFormat="1" ht="78.75" x14ac:dyDescent="0.2">
      <c r="A55" s="152">
        <v>51</v>
      </c>
      <c r="B55" s="110">
        <v>51</v>
      </c>
      <c r="C55" s="111" t="s">
        <v>460</v>
      </c>
      <c r="D55" s="112" t="s">
        <v>461</v>
      </c>
      <c r="E55" s="153" t="s">
        <v>471</v>
      </c>
      <c r="F55" s="175" t="s">
        <v>346</v>
      </c>
      <c r="G55" s="154" t="s">
        <v>96</v>
      </c>
      <c r="H55" s="116" t="s">
        <v>472</v>
      </c>
      <c r="I55" s="155" t="s">
        <v>472</v>
      </c>
      <c r="J55" s="118"/>
      <c r="K55" s="119">
        <v>350000</v>
      </c>
      <c r="L55" s="120">
        <v>175000</v>
      </c>
      <c r="M55" s="121">
        <f t="shared" si="0"/>
        <v>50</v>
      </c>
      <c r="N55" s="122" t="str">
        <f t="shared" si="1"/>
        <v/>
      </c>
      <c r="O55" s="120">
        <v>175000</v>
      </c>
      <c r="P55" s="123">
        <f t="shared" si="2"/>
        <v>50</v>
      </c>
      <c r="Q55" s="124">
        <f t="shared" si="3"/>
        <v>100</v>
      </c>
      <c r="R55" s="125">
        <v>350000</v>
      </c>
      <c r="S55" s="126">
        <v>175000</v>
      </c>
      <c r="T55" s="127">
        <f t="shared" si="4"/>
        <v>50</v>
      </c>
      <c r="U55" s="128" t="str">
        <f t="shared" si="5"/>
        <v/>
      </c>
      <c r="V55" s="120">
        <v>175000</v>
      </c>
      <c r="W55" s="129">
        <f t="shared" si="6"/>
        <v>50</v>
      </c>
      <c r="X55" s="130">
        <f t="shared" si="7"/>
        <v>100</v>
      </c>
      <c r="Y55" s="131" t="s">
        <v>57</v>
      </c>
      <c r="Z55" s="132"/>
      <c r="AA55" s="133">
        <v>15</v>
      </c>
      <c r="AB55" s="134">
        <f t="shared" si="8"/>
        <v>1.5</v>
      </c>
      <c r="AC55" s="135">
        <v>15</v>
      </c>
      <c r="AD55" s="134">
        <f t="shared" si="9"/>
        <v>1.5</v>
      </c>
      <c r="AE55" s="135">
        <v>7</v>
      </c>
      <c r="AF55" s="134">
        <f t="shared" si="10"/>
        <v>1.75</v>
      </c>
      <c r="AG55" s="136">
        <f t="shared" si="11"/>
        <v>37</v>
      </c>
      <c r="AH55" s="137">
        <f t="shared" si="12"/>
        <v>4.75</v>
      </c>
      <c r="AI55" s="133">
        <v>3</v>
      </c>
      <c r="AJ55" s="134">
        <f t="shared" si="13"/>
        <v>1.6500000000000001</v>
      </c>
      <c r="AK55" s="138"/>
      <c r="AL55" s="134"/>
      <c r="AM55" s="139">
        <f t="shared" si="14"/>
        <v>3</v>
      </c>
      <c r="AN55" s="137">
        <f t="shared" si="15"/>
        <v>1.6500000000000001</v>
      </c>
      <c r="AO55" s="140">
        <f t="shared" si="16"/>
        <v>6.4</v>
      </c>
      <c r="AQ55" s="142">
        <f t="shared" si="17"/>
        <v>157500</v>
      </c>
      <c r="AR55" s="142" t="str">
        <f t="shared" si="18"/>
        <v/>
      </c>
      <c r="AS55" s="143">
        <v>1189</v>
      </c>
      <c r="AT55" s="161" t="s">
        <v>473</v>
      </c>
      <c r="AU55" s="145" t="s">
        <v>474</v>
      </c>
      <c r="AV55" s="146" t="s">
        <v>60</v>
      </c>
      <c r="AW55" s="147" t="s">
        <v>212</v>
      </c>
      <c r="AX55" s="148" t="s">
        <v>467</v>
      </c>
      <c r="AY55" s="145" t="s">
        <v>62</v>
      </c>
      <c r="AZ55" s="160" t="s">
        <v>468</v>
      </c>
      <c r="BA55" s="150" t="s">
        <v>469</v>
      </c>
      <c r="BB55" s="150" t="s">
        <v>461</v>
      </c>
      <c r="BC55" s="151" t="s">
        <v>470</v>
      </c>
      <c r="BD55" s="150" t="s">
        <v>469</v>
      </c>
      <c r="BE55" s="150" t="s">
        <v>461</v>
      </c>
      <c r="BF55" s="151" t="s">
        <v>470</v>
      </c>
    </row>
    <row r="56" spans="1:58" s="141" customFormat="1" ht="67.5" x14ac:dyDescent="0.2">
      <c r="A56" s="152">
        <v>52</v>
      </c>
      <c r="B56" s="110">
        <v>173</v>
      </c>
      <c r="C56" s="111" t="s">
        <v>475</v>
      </c>
      <c r="D56" s="112" t="s">
        <v>476</v>
      </c>
      <c r="E56" s="153" t="s">
        <v>477</v>
      </c>
      <c r="F56" s="175" t="s">
        <v>478</v>
      </c>
      <c r="G56" s="154">
        <v>3</v>
      </c>
      <c r="H56" s="116" t="s">
        <v>479</v>
      </c>
      <c r="I56" s="155" t="s">
        <v>479</v>
      </c>
      <c r="J56" s="118"/>
      <c r="K56" s="119">
        <v>304384</v>
      </c>
      <c r="L56" s="120">
        <v>182000</v>
      </c>
      <c r="M56" s="121">
        <f t="shared" si="0"/>
        <v>59.792893187552565</v>
      </c>
      <c r="N56" s="122" t="str">
        <f t="shared" si="1"/>
        <v/>
      </c>
      <c r="O56" s="120">
        <v>122384</v>
      </c>
      <c r="P56" s="123">
        <f t="shared" si="2"/>
        <v>40.207106812447435</v>
      </c>
      <c r="Q56" s="124">
        <f t="shared" si="3"/>
        <v>100</v>
      </c>
      <c r="R56" s="125">
        <v>304384</v>
      </c>
      <c r="S56" s="126">
        <v>182000</v>
      </c>
      <c r="T56" s="127">
        <f t="shared" si="4"/>
        <v>59.79</v>
      </c>
      <c r="U56" s="128" t="str">
        <f t="shared" si="5"/>
        <v/>
      </c>
      <c r="V56" s="120">
        <v>122384</v>
      </c>
      <c r="W56" s="129">
        <f t="shared" si="6"/>
        <v>40.21</v>
      </c>
      <c r="X56" s="130">
        <f t="shared" si="7"/>
        <v>100</v>
      </c>
      <c r="Y56" s="131" t="s">
        <v>57</v>
      </c>
      <c r="Z56" s="132"/>
      <c r="AA56" s="133">
        <v>15</v>
      </c>
      <c r="AB56" s="134">
        <f t="shared" si="8"/>
        <v>1.5</v>
      </c>
      <c r="AC56" s="135">
        <v>15</v>
      </c>
      <c r="AD56" s="134">
        <f t="shared" si="9"/>
        <v>1.5</v>
      </c>
      <c r="AE56" s="135">
        <v>0</v>
      </c>
      <c r="AF56" s="134">
        <f t="shared" si="10"/>
        <v>0</v>
      </c>
      <c r="AG56" s="136">
        <f t="shared" si="11"/>
        <v>30</v>
      </c>
      <c r="AH56" s="137">
        <f t="shared" si="12"/>
        <v>3</v>
      </c>
      <c r="AI56" s="133">
        <v>15</v>
      </c>
      <c r="AJ56" s="134">
        <f t="shared" si="13"/>
        <v>8.25</v>
      </c>
      <c r="AK56" s="138"/>
      <c r="AL56" s="134"/>
      <c r="AM56" s="139">
        <f t="shared" si="14"/>
        <v>15</v>
      </c>
      <c r="AN56" s="137">
        <f t="shared" si="15"/>
        <v>8.25</v>
      </c>
      <c r="AO56" s="140">
        <f t="shared" si="16"/>
        <v>11.25</v>
      </c>
      <c r="AQ56" s="142">
        <f t="shared" si="17"/>
        <v>163800</v>
      </c>
      <c r="AR56" s="142" t="str">
        <f t="shared" si="18"/>
        <v/>
      </c>
      <c r="AS56" s="143">
        <v>1190</v>
      </c>
      <c r="AT56" s="161" t="s">
        <v>480</v>
      </c>
      <c r="AU56" s="145" t="s">
        <v>481</v>
      </c>
      <c r="AV56" s="157" t="s">
        <v>60</v>
      </c>
      <c r="AW56" s="158" t="s">
        <v>173</v>
      </c>
      <c r="AX56" s="159" t="s">
        <v>475</v>
      </c>
      <c r="AY56" s="145" t="s">
        <v>62</v>
      </c>
      <c r="AZ56" s="160" t="s">
        <v>482</v>
      </c>
      <c r="BA56" s="150" t="s">
        <v>483</v>
      </c>
      <c r="BB56" s="150" t="s">
        <v>476</v>
      </c>
      <c r="BC56" s="151" t="s">
        <v>484</v>
      </c>
      <c r="BD56" s="150" t="s">
        <v>483</v>
      </c>
      <c r="BE56" s="150" t="s">
        <v>476</v>
      </c>
      <c r="BF56" s="151" t="s">
        <v>484</v>
      </c>
    </row>
    <row r="57" spans="1:58" s="141" customFormat="1" ht="78.75" x14ac:dyDescent="0.2">
      <c r="A57" s="152">
        <v>53</v>
      </c>
      <c r="B57" s="110">
        <v>175</v>
      </c>
      <c r="C57" s="111" t="s">
        <v>475</v>
      </c>
      <c r="D57" s="112" t="s">
        <v>476</v>
      </c>
      <c r="E57" s="153" t="s">
        <v>485</v>
      </c>
      <c r="F57" s="175" t="s">
        <v>486</v>
      </c>
      <c r="G57" s="154">
        <v>5</v>
      </c>
      <c r="H57" s="116" t="s">
        <v>487</v>
      </c>
      <c r="I57" s="155" t="s">
        <v>487</v>
      </c>
      <c r="J57" s="118"/>
      <c r="K57" s="119">
        <v>138000</v>
      </c>
      <c r="L57" s="120">
        <v>82000</v>
      </c>
      <c r="M57" s="121">
        <f t="shared" si="0"/>
        <v>59.420289855072461</v>
      </c>
      <c r="N57" s="122" t="str">
        <f t="shared" si="1"/>
        <v/>
      </c>
      <c r="O57" s="120">
        <v>56000</v>
      </c>
      <c r="P57" s="123">
        <f t="shared" si="2"/>
        <v>40.579710144927539</v>
      </c>
      <c r="Q57" s="124">
        <f t="shared" si="3"/>
        <v>100</v>
      </c>
      <c r="R57" s="125">
        <v>138000</v>
      </c>
      <c r="S57" s="126">
        <v>82000</v>
      </c>
      <c r="T57" s="127">
        <f t="shared" si="4"/>
        <v>59.42</v>
      </c>
      <c r="U57" s="128" t="str">
        <f t="shared" si="5"/>
        <v/>
      </c>
      <c r="V57" s="120">
        <v>56000</v>
      </c>
      <c r="W57" s="129">
        <f t="shared" si="6"/>
        <v>40.58</v>
      </c>
      <c r="X57" s="130">
        <f t="shared" si="7"/>
        <v>100</v>
      </c>
      <c r="Y57" s="131" t="s">
        <v>57</v>
      </c>
      <c r="Z57" s="132"/>
      <c r="AA57" s="133">
        <v>15</v>
      </c>
      <c r="AB57" s="134">
        <f t="shared" si="8"/>
        <v>1.5</v>
      </c>
      <c r="AC57" s="135">
        <v>15</v>
      </c>
      <c r="AD57" s="134">
        <f t="shared" si="9"/>
        <v>1.5</v>
      </c>
      <c r="AE57" s="135">
        <v>0</v>
      </c>
      <c r="AF57" s="134">
        <f t="shared" si="10"/>
        <v>0</v>
      </c>
      <c r="AG57" s="136">
        <f t="shared" si="11"/>
        <v>30</v>
      </c>
      <c r="AH57" s="137">
        <f t="shared" si="12"/>
        <v>3</v>
      </c>
      <c r="AI57" s="133">
        <v>15</v>
      </c>
      <c r="AJ57" s="134">
        <f t="shared" si="13"/>
        <v>8.25</v>
      </c>
      <c r="AK57" s="138"/>
      <c r="AL57" s="134"/>
      <c r="AM57" s="139">
        <f t="shared" si="14"/>
        <v>15</v>
      </c>
      <c r="AN57" s="137">
        <f t="shared" si="15"/>
        <v>8.25</v>
      </c>
      <c r="AO57" s="140">
        <f t="shared" si="16"/>
        <v>11.25</v>
      </c>
      <c r="AQ57" s="142" t="str">
        <f t="shared" si="17"/>
        <v/>
      </c>
      <c r="AR57" s="142">
        <f t="shared" si="18"/>
        <v>82000</v>
      </c>
      <c r="AS57" s="143">
        <v>1191</v>
      </c>
      <c r="AT57" s="161" t="s">
        <v>488</v>
      </c>
      <c r="AU57" s="145" t="s">
        <v>489</v>
      </c>
      <c r="AV57" s="157" t="s">
        <v>60</v>
      </c>
      <c r="AW57" s="158" t="s">
        <v>173</v>
      </c>
      <c r="AX57" s="159" t="s">
        <v>475</v>
      </c>
      <c r="AY57" s="145" t="s">
        <v>62</v>
      </c>
      <c r="AZ57" s="160" t="s">
        <v>482</v>
      </c>
      <c r="BA57" s="150" t="s">
        <v>483</v>
      </c>
      <c r="BB57" s="150" t="s">
        <v>476</v>
      </c>
      <c r="BC57" s="151" t="s">
        <v>484</v>
      </c>
      <c r="BD57" s="150" t="s">
        <v>483</v>
      </c>
      <c r="BE57" s="150" t="s">
        <v>476</v>
      </c>
      <c r="BF57" s="151" t="s">
        <v>484</v>
      </c>
    </row>
    <row r="58" spans="1:58" s="141" customFormat="1" ht="56.25" x14ac:dyDescent="0.2">
      <c r="A58" s="152">
        <v>54</v>
      </c>
      <c r="B58" s="110">
        <v>174</v>
      </c>
      <c r="C58" s="111" t="s">
        <v>475</v>
      </c>
      <c r="D58" s="112" t="s">
        <v>476</v>
      </c>
      <c r="E58" s="153" t="s">
        <v>490</v>
      </c>
      <c r="F58" s="175" t="s">
        <v>491</v>
      </c>
      <c r="G58" s="154">
        <v>6</v>
      </c>
      <c r="H58" s="116" t="s">
        <v>492</v>
      </c>
      <c r="I58" s="155" t="s">
        <v>493</v>
      </c>
      <c r="J58" s="118"/>
      <c r="K58" s="119">
        <v>118549</v>
      </c>
      <c r="L58" s="120">
        <v>71000</v>
      </c>
      <c r="M58" s="121">
        <f t="shared" si="0"/>
        <v>59.890846822832756</v>
      </c>
      <c r="N58" s="122" t="str">
        <f t="shared" si="1"/>
        <v/>
      </c>
      <c r="O58" s="120">
        <v>47549</v>
      </c>
      <c r="P58" s="123">
        <f t="shared" si="2"/>
        <v>40.109153177167244</v>
      </c>
      <c r="Q58" s="124">
        <f t="shared" si="3"/>
        <v>100</v>
      </c>
      <c r="R58" s="125">
        <v>118549</v>
      </c>
      <c r="S58" s="126">
        <v>71000</v>
      </c>
      <c r="T58" s="127">
        <f t="shared" si="4"/>
        <v>59.89</v>
      </c>
      <c r="U58" s="128" t="str">
        <f t="shared" si="5"/>
        <v/>
      </c>
      <c r="V58" s="120">
        <v>47549</v>
      </c>
      <c r="W58" s="129">
        <f t="shared" si="6"/>
        <v>40.11</v>
      </c>
      <c r="X58" s="130">
        <f t="shared" si="7"/>
        <v>100</v>
      </c>
      <c r="Y58" s="131" t="s">
        <v>57</v>
      </c>
      <c r="Z58" s="132"/>
      <c r="AA58" s="133">
        <v>15</v>
      </c>
      <c r="AB58" s="134">
        <f t="shared" si="8"/>
        <v>1.5</v>
      </c>
      <c r="AC58" s="135">
        <v>15</v>
      </c>
      <c r="AD58" s="134">
        <f t="shared" si="9"/>
        <v>1.5</v>
      </c>
      <c r="AE58" s="135">
        <v>0</v>
      </c>
      <c r="AF58" s="134">
        <f t="shared" si="10"/>
        <v>0</v>
      </c>
      <c r="AG58" s="136">
        <f t="shared" si="11"/>
        <v>30</v>
      </c>
      <c r="AH58" s="137">
        <f t="shared" si="12"/>
        <v>3</v>
      </c>
      <c r="AI58" s="133">
        <v>15</v>
      </c>
      <c r="AJ58" s="134">
        <f t="shared" si="13"/>
        <v>8.25</v>
      </c>
      <c r="AK58" s="138"/>
      <c r="AL58" s="134"/>
      <c r="AM58" s="139">
        <f t="shared" si="14"/>
        <v>15</v>
      </c>
      <c r="AN58" s="137">
        <f t="shared" si="15"/>
        <v>8.25</v>
      </c>
      <c r="AO58" s="140">
        <f t="shared" si="16"/>
        <v>11.25</v>
      </c>
      <c r="AQ58" s="142" t="str">
        <f t="shared" si="17"/>
        <v/>
      </c>
      <c r="AR58" s="142">
        <f t="shared" si="18"/>
        <v>71000</v>
      </c>
      <c r="AS58" s="143">
        <v>1192</v>
      </c>
      <c r="AT58" s="161" t="s">
        <v>494</v>
      </c>
      <c r="AU58" s="145" t="s">
        <v>495</v>
      </c>
      <c r="AV58" s="157" t="s">
        <v>60</v>
      </c>
      <c r="AW58" s="158" t="s">
        <v>173</v>
      </c>
      <c r="AX58" s="159" t="s">
        <v>475</v>
      </c>
      <c r="AY58" s="145" t="s">
        <v>62</v>
      </c>
      <c r="AZ58" s="160" t="s">
        <v>482</v>
      </c>
      <c r="BA58" s="150" t="s">
        <v>483</v>
      </c>
      <c r="BB58" s="150" t="s">
        <v>476</v>
      </c>
      <c r="BC58" s="151" t="s">
        <v>484</v>
      </c>
      <c r="BD58" s="150" t="s">
        <v>483</v>
      </c>
      <c r="BE58" s="150" t="s">
        <v>476</v>
      </c>
      <c r="BF58" s="151" t="s">
        <v>484</v>
      </c>
    </row>
    <row r="59" spans="1:58" s="141" customFormat="1" ht="78.75" x14ac:dyDescent="0.2">
      <c r="A59" s="152">
        <v>55</v>
      </c>
      <c r="B59" s="110">
        <v>176</v>
      </c>
      <c r="C59" s="111" t="s">
        <v>475</v>
      </c>
      <c r="D59" s="112" t="s">
        <v>476</v>
      </c>
      <c r="E59" s="153" t="s">
        <v>496</v>
      </c>
      <c r="F59" s="175" t="s">
        <v>497</v>
      </c>
      <c r="G59" s="154" t="s">
        <v>78</v>
      </c>
      <c r="H59" s="116" t="s">
        <v>498</v>
      </c>
      <c r="I59" s="155" t="s">
        <v>499</v>
      </c>
      <c r="J59" s="118"/>
      <c r="K59" s="119">
        <v>191619</v>
      </c>
      <c r="L59" s="120">
        <v>96000</v>
      </c>
      <c r="M59" s="121">
        <f t="shared" si="0"/>
        <v>50.099416028681922</v>
      </c>
      <c r="N59" s="122" t="str">
        <f t="shared" si="1"/>
        <v/>
      </c>
      <c r="O59" s="120">
        <v>95619</v>
      </c>
      <c r="P59" s="123">
        <f t="shared" si="2"/>
        <v>49.900583971318085</v>
      </c>
      <c r="Q59" s="124">
        <f t="shared" si="3"/>
        <v>100</v>
      </c>
      <c r="R59" s="125">
        <v>191619</v>
      </c>
      <c r="S59" s="126">
        <v>96000</v>
      </c>
      <c r="T59" s="127">
        <f t="shared" si="4"/>
        <v>50.1</v>
      </c>
      <c r="U59" s="128" t="str">
        <f t="shared" si="5"/>
        <v/>
      </c>
      <c r="V59" s="120">
        <v>95619</v>
      </c>
      <c r="W59" s="129">
        <f t="shared" si="6"/>
        <v>49.9</v>
      </c>
      <c r="X59" s="130">
        <f t="shared" si="7"/>
        <v>100</v>
      </c>
      <c r="Y59" s="131" t="s">
        <v>57</v>
      </c>
      <c r="Z59" s="132"/>
      <c r="AA59" s="133">
        <v>15</v>
      </c>
      <c r="AB59" s="134">
        <f t="shared" si="8"/>
        <v>1.5</v>
      </c>
      <c r="AC59" s="135">
        <v>15</v>
      </c>
      <c r="AD59" s="134">
        <f t="shared" si="9"/>
        <v>1.5</v>
      </c>
      <c r="AE59" s="135">
        <v>0</v>
      </c>
      <c r="AF59" s="134">
        <f t="shared" si="10"/>
        <v>0</v>
      </c>
      <c r="AG59" s="136">
        <f t="shared" si="11"/>
        <v>30</v>
      </c>
      <c r="AH59" s="137">
        <f t="shared" si="12"/>
        <v>3</v>
      </c>
      <c r="AI59" s="133">
        <v>9</v>
      </c>
      <c r="AJ59" s="134">
        <f t="shared" si="13"/>
        <v>4.95</v>
      </c>
      <c r="AK59" s="138"/>
      <c r="AL59" s="134"/>
      <c r="AM59" s="139">
        <f t="shared" si="14"/>
        <v>9</v>
      </c>
      <c r="AN59" s="137">
        <f t="shared" si="15"/>
        <v>4.95</v>
      </c>
      <c r="AO59" s="140">
        <f t="shared" si="16"/>
        <v>7.95</v>
      </c>
      <c r="AQ59" s="142" t="str">
        <f t="shared" si="17"/>
        <v/>
      </c>
      <c r="AR59" s="142">
        <f t="shared" si="18"/>
        <v>96000</v>
      </c>
      <c r="AS59" s="143">
        <v>1193</v>
      </c>
      <c r="AT59" s="161" t="s">
        <v>500</v>
      </c>
      <c r="AU59" s="145" t="s">
        <v>501</v>
      </c>
      <c r="AV59" s="157" t="s">
        <v>60</v>
      </c>
      <c r="AW59" s="158" t="s">
        <v>173</v>
      </c>
      <c r="AX59" s="159" t="s">
        <v>475</v>
      </c>
      <c r="AY59" s="145" t="s">
        <v>62</v>
      </c>
      <c r="AZ59" s="160" t="s">
        <v>482</v>
      </c>
      <c r="BA59" s="150" t="s">
        <v>483</v>
      </c>
      <c r="BB59" s="150" t="s">
        <v>476</v>
      </c>
      <c r="BC59" s="151" t="s">
        <v>484</v>
      </c>
      <c r="BD59" s="150" t="s">
        <v>483</v>
      </c>
      <c r="BE59" s="150" t="s">
        <v>476</v>
      </c>
      <c r="BF59" s="151" t="s">
        <v>484</v>
      </c>
    </row>
    <row r="60" spans="1:58" s="141" customFormat="1" ht="67.5" x14ac:dyDescent="0.2">
      <c r="A60" s="152">
        <v>56</v>
      </c>
      <c r="B60" s="110">
        <v>44</v>
      </c>
      <c r="C60" s="111" t="s">
        <v>502</v>
      </c>
      <c r="D60" s="112" t="s">
        <v>503</v>
      </c>
      <c r="E60" s="162" t="s">
        <v>54</v>
      </c>
      <c r="F60" s="179" t="s">
        <v>55</v>
      </c>
      <c r="G60" s="154">
        <v>3</v>
      </c>
      <c r="H60" s="116" t="s">
        <v>504</v>
      </c>
      <c r="I60" s="155" t="s">
        <v>505</v>
      </c>
      <c r="J60" s="118"/>
      <c r="K60" s="119">
        <v>64830</v>
      </c>
      <c r="L60" s="120">
        <v>38000</v>
      </c>
      <c r="M60" s="121">
        <f t="shared" si="0"/>
        <v>58.614838809193273</v>
      </c>
      <c r="N60" s="122" t="str">
        <f t="shared" si="1"/>
        <v/>
      </c>
      <c r="O60" s="120">
        <v>26830</v>
      </c>
      <c r="P60" s="123">
        <f t="shared" si="2"/>
        <v>41.385161190806727</v>
      </c>
      <c r="Q60" s="124">
        <f t="shared" si="3"/>
        <v>100</v>
      </c>
      <c r="R60" s="125">
        <v>64830</v>
      </c>
      <c r="S60" s="126">
        <v>38000</v>
      </c>
      <c r="T60" s="127">
        <f t="shared" si="4"/>
        <v>58.61</v>
      </c>
      <c r="U60" s="128" t="str">
        <f t="shared" si="5"/>
        <v/>
      </c>
      <c r="V60" s="120">
        <v>26830</v>
      </c>
      <c r="W60" s="129">
        <f t="shared" si="6"/>
        <v>41.39</v>
      </c>
      <c r="X60" s="130">
        <f t="shared" si="7"/>
        <v>100</v>
      </c>
      <c r="Y60" s="131" t="s">
        <v>57</v>
      </c>
      <c r="Z60" s="132"/>
      <c r="AA60" s="133">
        <v>15</v>
      </c>
      <c r="AB60" s="134">
        <f t="shared" si="8"/>
        <v>1.5</v>
      </c>
      <c r="AC60" s="135">
        <v>15</v>
      </c>
      <c r="AD60" s="134">
        <f t="shared" si="9"/>
        <v>1.5</v>
      </c>
      <c r="AE60" s="135">
        <v>0</v>
      </c>
      <c r="AF60" s="134">
        <f t="shared" si="10"/>
        <v>0</v>
      </c>
      <c r="AG60" s="136">
        <f t="shared" si="11"/>
        <v>30</v>
      </c>
      <c r="AH60" s="137">
        <f t="shared" si="12"/>
        <v>3</v>
      </c>
      <c r="AI60" s="133">
        <v>15</v>
      </c>
      <c r="AJ60" s="134">
        <f t="shared" si="13"/>
        <v>8.25</v>
      </c>
      <c r="AK60" s="138"/>
      <c r="AL60" s="134"/>
      <c r="AM60" s="139">
        <f t="shared" si="14"/>
        <v>15</v>
      </c>
      <c r="AN60" s="137">
        <f t="shared" si="15"/>
        <v>8.25</v>
      </c>
      <c r="AO60" s="140">
        <f t="shared" si="16"/>
        <v>11.25</v>
      </c>
      <c r="AQ60" s="142" t="str">
        <f t="shared" si="17"/>
        <v/>
      </c>
      <c r="AR60" s="142">
        <f t="shared" si="18"/>
        <v>38000</v>
      </c>
      <c r="AS60" s="143">
        <v>1194</v>
      </c>
      <c r="AT60" s="161" t="s">
        <v>506</v>
      </c>
      <c r="AU60" s="145" t="s">
        <v>507</v>
      </c>
      <c r="AV60" s="146" t="s">
        <v>60</v>
      </c>
      <c r="AW60" s="147" t="s">
        <v>508</v>
      </c>
      <c r="AX60" s="148" t="s">
        <v>502</v>
      </c>
      <c r="AY60" s="145" t="s">
        <v>62</v>
      </c>
      <c r="AZ60" s="160" t="s">
        <v>509</v>
      </c>
      <c r="BA60" s="150" t="s">
        <v>510</v>
      </c>
      <c r="BB60" s="173" t="s">
        <v>503</v>
      </c>
      <c r="BC60" s="151" t="s">
        <v>511</v>
      </c>
      <c r="BD60" s="150" t="s">
        <v>510</v>
      </c>
      <c r="BE60" s="150" t="s">
        <v>503</v>
      </c>
      <c r="BF60" s="151" t="s">
        <v>511</v>
      </c>
    </row>
    <row r="61" spans="1:58" s="141" customFormat="1" ht="112.5" x14ac:dyDescent="0.2">
      <c r="A61" s="152">
        <v>57</v>
      </c>
      <c r="B61" s="110">
        <v>43</v>
      </c>
      <c r="C61" s="111" t="s">
        <v>502</v>
      </c>
      <c r="D61" s="112" t="s">
        <v>503</v>
      </c>
      <c r="E61" s="162" t="s">
        <v>512</v>
      </c>
      <c r="F61" s="179" t="s">
        <v>513</v>
      </c>
      <c r="G61" s="154">
        <v>5</v>
      </c>
      <c r="H61" s="116" t="s">
        <v>514</v>
      </c>
      <c r="I61" s="155" t="s">
        <v>514</v>
      </c>
      <c r="J61" s="118"/>
      <c r="K61" s="119">
        <v>92538</v>
      </c>
      <c r="L61" s="120">
        <v>55000</v>
      </c>
      <c r="M61" s="121">
        <f t="shared" si="0"/>
        <v>59.435042901294601</v>
      </c>
      <c r="N61" s="122" t="str">
        <f t="shared" si="1"/>
        <v/>
      </c>
      <c r="O61" s="120">
        <v>37538</v>
      </c>
      <c r="P61" s="123">
        <f t="shared" si="2"/>
        <v>40.564957098705392</v>
      </c>
      <c r="Q61" s="124">
        <f t="shared" si="3"/>
        <v>100</v>
      </c>
      <c r="R61" s="125">
        <v>92538</v>
      </c>
      <c r="S61" s="126">
        <v>55000</v>
      </c>
      <c r="T61" s="127">
        <f t="shared" si="4"/>
        <v>59.44</v>
      </c>
      <c r="U61" s="128" t="str">
        <f t="shared" si="5"/>
        <v/>
      </c>
      <c r="V61" s="120">
        <v>37538</v>
      </c>
      <c r="W61" s="129">
        <f t="shared" si="6"/>
        <v>40.56</v>
      </c>
      <c r="X61" s="130">
        <f t="shared" si="7"/>
        <v>100</v>
      </c>
      <c r="Y61" s="131" t="s">
        <v>57</v>
      </c>
      <c r="Z61" s="132"/>
      <c r="AA61" s="133">
        <v>15</v>
      </c>
      <c r="AB61" s="134">
        <f t="shared" si="8"/>
        <v>1.5</v>
      </c>
      <c r="AC61" s="135">
        <v>15</v>
      </c>
      <c r="AD61" s="134">
        <f t="shared" si="9"/>
        <v>1.5</v>
      </c>
      <c r="AE61" s="135">
        <v>0</v>
      </c>
      <c r="AF61" s="134">
        <f t="shared" si="10"/>
        <v>0</v>
      </c>
      <c r="AG61" s="136">
        <f t="shared" si="11"/>
        <v>30</v>
      </c>
      <c r="AH61" s="137">
        <f t="shared" si="12"/>
        <v>3</v>
      </c>
      <c r="AI61" s="133">
        <v>15</v>
      </c>
      <c r="AJ61" s="134">
        <f t="shared" si="13"/>
        <v>8.25</v>
      </c>
      <c r="AK61" s="138"/>
      <c r="AL61" s="134"/>
      <c r="AM61" s="139">
        <f t="shared" si="14"/>
        <v>15</v>
      </c>
      <c r="AN61" s="137">
        <f t="shared" si="15"/>
        <v>8.25</v>
      </c>
      <c r="AO61" s="140">
        <f t="shared" si="16"/>
        <v>11.25</v>
      </c>
      <c r="AQ61" s="142" t="str">
        <f t="shared" si="17"/>
        <v/>
      </c>
      <c r="AR61" s="142">
        <f t="shared" si="18"/>
        <v>55000</v>
      </c>
      <c r="AS61" s="143">
        <v>1195</v>
      </c>
      <c r="AT61" s="161" t="s">
        <v>515</v>
      </c>
      <c r="AU61" s="145" t="s">
        <v>516</v>
      </c>
      <c r="AV61" s="146" t="s">
        <v>60</v>
      </c>
      <c r="AW61" s="147" t="s">
        <v>508</v>
      </c>
      <c r="AX61" s="148" t="s">
        <v>502</v>
      </c>
      <c r="AY61" s="145" t="s">
        <v>62</v>
      </c>
      <c r="AZ61" s="160" t="s">
        <v>509</v>
      </c>
      <c r="BA61" s="150" t="s">
        <v>510</v>
      </c>
      <c r="BB61" s="173" t="s">
        <v>503</v>
      </c>
      <c r="BC61" s="151" t="s">
        <v>511</v>
      </c>
      <c r="BD61" s="150" t="s">
        <v>510</v>
      </c>
      <c r="BE61" s="150" t="s">
        <v>503</v>
      </c>
      <c r="BF61" s="151" t="s">
        <v>511</v>
      </c>
    </row>
    <row r="62" spans="1:58" s="141" customFormat="1" ht="90" x14ac:dyDescent="0.2">
      <c r="A62" s="152">
        <v>58</v>
      </c>
      <c r="B62" s="110">
        <v>152</v>
      </c>
      <c r="C62" s="111" t="s">
        <v>517</v>
      </c>
      <c r="D62" s="112" t="s">
        <v>518</v>
      </c>
      <c r="E62" s="153" t="s">
        <v>519</v>
      </c>
      <c r="F62" s="175" t="s">
        <v>520</v>
      </c>
      <c r="G62" s="154">
        <v>3</v>
      </c>
      <c r="H62" s="116" t="s">
        <v>521</v>
      </c>
      <c r="I62" s="155" t="s">
        <v>521</v>
      </c>
      <c r="J62" s="118"/>
      <c r="K62" s="119">
        <v>43403</v>
      </c>
      <c r="L62" s="120">
        <v>26041</v>
      </c>
      <c r="M62" s="121">
        <f t="shared" si="0"/>
        <v>59.998156809437134</v>
      </c>
      <c r="N62" s="122" t="str">
        <f t="shared" si="1"/>
        <v/>
      </c>
      <c r="O62" s="120">
        <v>17362</v>
      </c>
      <c r="P62" s="123">
        <f t="shared" si="2"/>
        <v>40.001843190562866</v>
      </c>
      <c r="Q62" s="124">
        <f t="shared" si="3"/>
        <v>100</v>
      </c>
      <c r="R62" s="125">
        <v>43403</v>
      </c>
      <c r="S62" s="126">
        <v>26041</v>
      </c>
      <c r="T62" s="127">
        <f t="shared" si="4"/>
        <v>60</v>
      </c>
      <c r="U62" s="128" t="str">
        <f t="shared" si="5"/>
        <v/>
      </c>
      <c r="V62" s="120">
        <v>17362</v>
      </c>
      <c r="W62" s="129">
        <f t="shared" si="6"/>
        <v>40</v>
      </c>
      <c r="X62" s="130">
        <f t="shared" si="7"/>
        <v>100</v>
      </c>
      <c r="Y62" s="131" t="s">
        <v>57</v>
      </c>
      <c r="Z62" s="132"/>
      <c r="AA62" s="133">
        <v>5</v>
      </c>
      <c r="AB62" s="134">
        <f t="shared" si="8"/>
        <v>0.5</v>
      </c>
      <c r="AC62" s="135">
        <v>15</v>
      </c>
      <c r="AD62" s="134">
        <f t="shared" si="9"/>
        <v>1.5</v>
      </c>
      <c r="AE62" s="135">
        <v>0</v>
      </c>
      <c r="AF62" s="134">
        <f t="shared" si="10"/>
        <v>0</v>
      </c>
      <c r="AG62" s="136">
        <f t="shared" si="11"/>
        <v>20</v>
      </c>
      <c r="AH62" s="137">
        <f t="shared" si="12"/>
        <v>2</v>
      </c>
      <c r="AI62" s="133">
        <v>15</v>
      </c>
      <c r="AJ62" s="134">
        <f t="shared" si="13"/>
        <v>8.25</v>
      </c>
      <c r="AK62" s="138"/>
      <c r="AL62" s="134"/>
      <c r="AM62" s="139">
        <f t="shared" si="14"/>
        <v>15</v>
      </c>
      <c r="AN62" s="137">
        <f t="shared" si="15"/>
        <v>8.25</v>
      </c>
      <c r="AO62" s="140">
        <f t="shared" si="16"/>
        <v>10.25</v>
      </c>
      <c r="AQ62" s="142" t="str">
        <f t="shared" si="17"/>
        <v/>
      </c>
      <c r="AR62" s="142">
        <f t="shared" si="18"/>
        <v>26041</v>
      </c>
      <c r="AS62" s="143">
        <v>1196</v>
      </c>
      <c r="AT62" s="161" t="s">
        <v>522</v>
      </c>
      <c r="AU62" s="145" t="s">
        <v>523</v>
      </c>
      <c r="AV62" s="157" t="s">
        <v>60</v>
      </c>
      <c r="AW62" s="158" t="s">
        <v>173</v>
      </c>
      <c r="AX62" s="159" t="s">
        <v>518</v>
      </c>
      <c r="AY62" s="145" t="s">
        <v>62</v>
      </c>
      <c r="AZ62" s="160" t="s">
        <v>524</v>
      </c>
      <c r="BA62" s="150" t="s">
        <v>525</v>
      </c>
      <c r="BB62" s="150" t="s">
        <v>518</v>
      </c>
      <c r="BC62" s="151" t="s">
        <v>526</v>
      </c>
      <c r="BD62" s="150" t="s">
        <v>525</v>
      </c>
      <c r="BE62" s="150" t="s">
        <v>518</v>
      </c>
      <c r="BF62" s="151" t="s">
        <v>526</v>
      </c>
    </row>
    <row r="63" spans="1:58" s="141" customFormat="1" ht="45" x14ac:dyDescent="0.2">
      <c r="A63" s="152">
        <v>59</v>
      </c>
      <c r="B63" s="110">
        <v>180</v>
      </c>
      <c r="C63" s="111" t="s">
        <v>517</v>
      </c>
      <c r="D63" s="112" t="s">
        <v>518</v>
      </c>
      <c r="E63" s="153" t="s">
        <v>527</v>
      </c>
      <c r="F63" s="175" t="s">
        <v>528</v>
      </c>
      <c r="G63" s="154" t="s">
        <v>426</v>
      </c>
      <c r="H63" s="116" t="s">
        <v>529</v>
      </c>
      <c r="I63" s="155" t="s">
        <v>529</v>
      </c>
      <c r="J63" s="118"/>
      <c r="K63" s="119">
        <v>41000</v>
      </c>
      <c r="L63" s="120">
        <v>20500</v>
      </c>
      <c r="M63" s="121">
        <f t="shared" si="0"/>
        <v>50</v>
      </c>
      <c r="N63" s="122" t="str">
        <f t="shared" si="1"/>
        <v/>
      </c>
      <c r="O63" s="120">
        <v>20500</v>
      </c>
      <c r="P63" s="123">
        <f t="shared" si="2"/>
        <v>50</v>
      </c>
      <c r="Q63" s="124">
        <f t="shared" si="3"/>
        <v>100</v>
      </c>
      <c r="R63" s="125">
        <v>41000</v>
      </c>
      <c r="S63" s="126">
        <v>20500</v>
      </c>
      <c r="T63" s="127">
        <f t="shared" si="4"/>
        <v>50</v>
      </c>
      <c r="U63" s="128" t="str">
        <f t="shared" si="5"/>
        <v/>
      </c>
      <c r="V63" s="120">
        <v>20500</v>
      </c>
      <c r="W63" s="129">
        <f t="shared" si="6"/>
        <v>50</v>
      </c>
      <c r="X63" s="130">
        <f t="shared" si="7"/>
        <v>100</v>
      </c>
      <c r="Y63" s="131" t="s">
        <v>57</v>
      </c>
      <c r="Z63" s="132"/>
      <c r="AA63" s="133">
        <v>5</v>
      </c>
      <c r="AB63" s="134">
        <f t="shared" si="8"/>
        <v>0.5</v>
      </c>
      <c r="AC63" s="135">
        <v>15</v>
      </c>
      <c r="AD63" s="134">
        <f t="shared" si="9"/>
        <v>1.5</v>
      </c>
      <c r="AE63" s="135">
        <v>7</v>
      </c>
      <c r="AF63" s="134">
        <f t="shared" si="10"/>
        <v>1.75</v>
      </c>
      <c r="AG63" s="136">
        <f t="shared" si="11"/>
        <v>27</v>
      </c>
      <c r="AH63" s="137">
        <f t="shared" si="12"/>
        <v>3.75</v>
      </c>
      <c r="AI63" s="133">
        <v>5</v>
      </c>
      <c r="AJ63" s="134">
        <f t="shared" si="13"/>
        <v>2.75</v>
      </c>
      <c r="AK63" s="138"/>
      <c r="AL63" s="134"/>
      <c r="AM63" s="139">
        <f t="shared" si="14"/>
        <v>5</v>
      </c>
      <c r="AN63" s="137">
        <f t="shared" si="15"/>
        <v>2.75</v>
      </c>
      <c r="AO63" s="140">
        <f t="shared" si="16"/>
        <v>6.5</v>
      </c>
      <c r="AQ63" s="142" t="str">
        <f t="shared" si="17"/>
        <v/>
      </c>
      <c r="AR63" s="142">
        <f t="shared" si="18"/>
        <v>20500</v>
      </c>
      <c r="AS63" s="143">
        <v>1197</v>
      </c>
      <c r="AT63" s="161" t="s">
        <v>530</v>
      </c>
      <c r="AU63" s="145" t="s">
        <v>531</v>
      </c>
      <c r="AV63" s="157" t="s">
        <v>60</v>
      </c>
      <c r="AW63" s="158" t="s">
        <v>173</v>
      </c>
      <c r="AX63" s="159" t="s">
        <v>518</v>
      </c>
      <c r="AY63" s="145" t="s">
        <v>62</v>
      </c>
      <c r="AZ63" s="160" t="s">
        <v>524</v>
      </c>
      <c r="BA63" s="150" t="s">
        <v>525</v>
      </c>
      <c r="BB63" s="150" t="s">
        <v>518</v>
      </c>
      <c r="BC63" s="151" t="s">
        <v>526</v>
      </c>
      <c r="BD63" s="150" t="s">
        <v>525</v>
      </c>
      <c r="BE63" s="150" t="s">
        <v>518</v>
      </c>
      <c r="BF63" s="151" t="s">
        <v>526</v>
      </c>
    </row>
    <row r="64" spans="1:58" s="141" customFormat="1" ht="45" x14ac:dyDescent="0.2">
      <c r="A64" s="152">
        <v>60</v>
      </c>
      <c r="B64" s="110">
        <v>228</v>
      </c>
      <c r="C64" s="111" t="s">
        <v>532</v>
      </c>
      <c r="D64" s="112" t="s">
        <v>533</v>
      </c>
      <c r="E64" s="153" t="s">
        <v>534</v>
      </c>
      <c r="F64" s="175" t="s">
        <v>535</v>
      </c>
      <c r="G64" s="154" t="s">
        <v>78</v>
      </c>
      <c r="H64" s="116" t="s">
        <v>536</v>
      </c>
      <c r="I64" s="155" t="s">
        <v>536</v>
      </c>
      <c r="J64" s="118"/>
      <c r="K64" s="119">
        <v>44500</v>
      </c>
      <c r="L64" s="120">
        <v>22000</v>
      </c>
      <c r="M64" s="121">
        <f t="shared" si="0"/>
        <v>49.438202247191008</v>
      </c>
      <c r="N64" s="122" t="str">
        <f t="shared" si="1"/>
        <v/>
      </c>
      <c r="O64" s="120">
        <v>22500</v>
      </c>
      <c r="P64" s="123">
        <f t="shared" si="2"/>
        <v>50.561797752808992</v>
      </c>
      <c r="Q64" s="124">
        <f t="shared" si="3"/>
        <v>100</v>
      </c>
      <c r="R64" s="125">
        <v>44500</v>
      </c>
      <c r="S64" s="126">
        <v>22000</v>
      </c>
      <c r="T64" s="127">
        <f t="shared" si="4"/>
        <v>49.44</v>
      </c>
      <c r="U64" s="128" t="str">
        <f t="shared" si="5"/>
        <v/>
      </c>
      <c r="V64" s="120">
        <v>22500</v>
      </c>
      <c r="W64" s="129">
        <f t="shared" si="6"/>
        <v>50.56</v>
      </c>
      <c r="X64" s="130">
        <f t="shared" si="7"/>
        <v>100</v>
      </c>
      <c r="Y64" s="131" t="s">
        <v>57</v>
      </c>
      <c r="Z64" s="132"/>
      <c r="AA64" s="133">
        <v>5</v>
      </c>
      <c r="AB64" s="134">
        <f t="shared" si="8"/>
        <v>0.5</v>
      </c>
      <c r="AC64" s="135">
        <v>15</v>
      </c>
      <c r="AD64" s="134">
        <f t="shared" si="9"/>
        <v>1.5</v>
      </c>
      <c r="AE64" s="135">
        <v>7</v>
      </c>
      <c r="AF64" s="134">
        <f t="shared" si="10"/>
        <v>1.75</v>
      </c>
      <c r="AG64" s="136">
        <f t="shared" si="11"/>
        <v>27</v>
      </c>
      <c r="AH64" s="137">
        <f t="shared" si="12"/>
        <v>3.75</v>
      </c>
      <c r="AI64" s="133">
        <v>9</v>
      </c>
      <c r="AJ64" s="134">
        <f t="shared" si="13"/>
        <v>4.95</v>
      </c>
      <c r="AK64" s="138"/>
      <c r="AL64" s="134"/>
      <c r="AM64" s="139">
        <f t="shared" si="14"/>
        <v>9</v>
      </c>
      <c r="AN64" s="137">
        <f t="shared" si="15"/>
        <v>4.95</v>
      </c>
      <c r="AO64" s="140">
        <f t="shared" si="16"/>
        <v>8.6999999999999993</v>
      </c>
      <c r="AQ64" s="142" t="str">
        <f t="shared" si="17"/>
        <v/>
      </c>
      <c r="AR64" s="142">
        <f t="shared" si="18"/>
        <v>22000</v>
      </c>
      <c r="AS64" s="143">
        <v>1198</v>
      </c>
      <c r="AT64" s="161" t="s">
        <v>537</v>
      </c>
      <c r="AU64" s="145" t="s">
        <v>538</v>
      </c>
      <c r="AV64" s="157" t="s">
        <v>60</v>
      </c>
      <c r="AW64" s="158" t="s">
        <v>101</v>
      </c>
      <c r="AX64" s="159" t="s">
        <v>533</v>
      </c>
      <c r="AY64" s="145" t="s">
        <v>62</v>
      </c>
      <c r="AZ64" s="160">
        <v>46744959</v>
      </c>
      <c r="BA64" s="150" t="s">
        <v>539</v>
      </c>
      <c r="BB64" s="150" t="s">
        <v>533</v>
      </c>
      <c r="BC64" s="151" t="s">
        <v>260</v>
      </c>
      <c r="BD64" s="150" t="s">
        <v>539</v>
      </c>
      <c r="BE64" s="150" t="s">
        <v>533</v>
      </c>
      <c r="BF64" s="151" t="s">
        <v>260</v>
      </c>
    </row>
    <row r="65" spans="1:58" s="141" customFormat="1" ht="67.5" x14ac:dyDescent="0.2">
      <c r="A65" s="152">
        <v>61</v>
      </c>
      <c r="B65" s="110">
        <v>189</v>
      </c>
      <c r="C65" s="111" t="s">
        <v>540</v>
      </c>
      <c r="D65" s="112" t="s">
        <v>541</v>
      </c>
      <c r="E65" s="153" t="s">
        <v>542</v>
      </c>
      <c r="F65" s="175" t="s">
        <v>543</v>
      </c>
      <c r="G65" s="154" t="s">
        <v>96</v>
      </c>
      <c r="H65" s="116" t="s">
        <v>544</v>
      </c>
      <c r="I65" s="155" t="s">
        <v>544</v>
      </c>
      <c r="J65" s="118"/>
      <c r="K65" s="119">
        <v>200000</v>
      </c>
      <c r="L65" s="120">
        <v>100000</v>
      </c>
      <c r="M65" s="121">
        <f t="shared" si="0"/>
        <v>50</v>
      </c>
      <c r="N65" s="122" t="str">
        <f t="shared" si="1"/>
        <v/>
      </c>
      <c r="O65" s="120">
        <v>100000</v>
      </c>
      <c r="P65" s="123">
        <f t="shared" si="2"/>
        <v>50</v>
      </c>
      <c r="Q65" s="124">
        <f t="shared" si="3"/>
        <v>100</v>
      </c>
      <c r="R65" s="125">
        <v>200000</v>
      </c>
      <c r="S65" s="126">
        <v>100000</v>
      </c>
      <c r="T65" s="127">
        <f t="shared" si="4"/>
        <v>50</v>
      </c>
      <c r="U65" s="128" t="str">
        <f t="shared" si="5"/>
        <v/>
      </c>
      <c r="V65" s="120">
        <v>100000</v>
      </c>
      <c r="W65" s="129">
        <f t="shared" si="6"/>
        <v>50</v>
      </c>
      <c r="X65" s="130">
        <f t="shared" si="7"/>
        <v>100</v>
      </c>
      <c r="Y65" s="131" t="s">
        <v>57</v>
      </c>
      <c r="Z65" s="132"/>
      <c r="AA65" s="133">
        <v>5</v>
      </c>
      <c r="AB65" s="134">
        <f t="shared" si="8"/>
        <v>0.5</v>
      </c>
      <c r="AC65" s="135">
        <v>15</v>
      </c>
      <c r="AD65" s="134">
        <f t="shared" si="9"/>
        <v>1.5</v>
      </c>
      <c r="AE65" s="135">
        <v>7</v>
      </c>
      <c r="AF65" s="134">
        <f t="shared" si="10"/>
        <v>1.75</v>
      </c>
      <c r="AG65" s="136">
        <f t="shared" si="11"/>
        <v>27</v>
      </c>
      <c r="AH65" s="137">
        <f t="shared" si="12"/>
        <v>3.75</v>
      </c>
      <c r="AI65" s="133">
        <v>3</v>
      </c>
      <c r="AJ65" s="134">
        <f t="shared" si="13"/>
        <v>1.6500000000000001</v>
      </c>
      <c r="AK65" s="138"/>
      <c r="AL65" s="134"/>
      <c r="AM65" s="139">
        <f t="shared" si="14"/>
        <v>3</v>
      </c>
      <c r="AN65" s="137">
        <f t="shared" si="15"/>
        <v>1.6500000000000001</v>
      </c>
      <c r="AO65" s="140">
        <f t="shared" si="16"/>
        <v>5.4</v>
      </c>
      <c r="AQ65" s="142" t="str">
        <f t="shared" si="17"/>
        <v/>
      </c>
      <c r="AR65" s="142">
        <f t="shared" si="18"/>
        <v>100000</v>
      </c>
      <c r="AS65" s="143">
        <v>1199</v>
      </c>
      <c r="AT65" s="161" t="s">
        <v>545</v>
      </c>
      <c r="AU65" s="145" t="s">
        <v>546</v>
      </c>
      <c r="AV65" s="157" t="s">
        <v>60</v>
      </c>
      <c r="AW65" s="158" t="s">
        <v>547</v>
      </c>
      <c r="AX65" s="159" t="s">
        <v>540</v>
      </c>
      <c r="AY65" s="145" t="s">
        <v>62</v>
      </c>
      <c r="AZ65" s="160" t="s">
        <v>548</v>
      </c>
      <c r="BA65" s="150" t="s">
        <v>549</v>
      </c>
      <c r="BB65" s="150" t="s">
        <v>541</v>
      </c>
      <c r="BC65" s="151" t="s">
        <v>65</v>
      </c>
      <c r="BD65" s="150" t="s">
        <v>549</v>
      </c>
      <c r="BE65" s="150" t="s">
        <v>541</v>
      </c>
      <c r="BF65" s="151" t="s">
        <v>65</v>
      </c>
    </row>
    <row r="66" spans="1:58" s="141" customFormat="1" ht="90" x14ac:dyDescent="0.2">
      <c r="A66" s="152">
        <v>62</v>
      </c>
      <c r="B66" s="110">
        <v>196</v>
      </c>
      <c r="C66" s="111" t="s">
        <v>550</v>
      </c>
      <c r="D66" s="112" t="s">
        <v>551</v>
      </c>
      <c r="E66" s="153" t="s">
        <v>552</v>
      </c>
      <c r="F66" s="175" t="s">
        <v>553</v>
      </c>
      <c r="G66" s="154">
        <v>1</v>
      </c>
      <c r="H66" s="116" t="s">
        <v>554</v>
      </c>
      <c r="I66" s="155" t="s">
        <v>554</v>
      </c>
      <c r="J66" s="118"/>
      <c r="K66" s="119">
        <v>6000000</v>
      </c>
      <c r="L66" s="120">
        <v>1000000</v>
      </c>
      <c r="M66" s="121">
        <f t="shared" si="0"/>
        <v>16.666666666666664</v>
      </c>
      <c r="N66" s="122" t="str">
        <f t="shared" si="1"/>
        <v/>
      </c>
      <c r="O66" s="120">
        <v>5000000</v>
      </c>
      <c r="P66" s="123">
        <f t="shared" si="2"/>
        <v>83.333333333333343</v>
      </c>
      <c r="Q66" s="124">
        <f t="shared" si="3"/>
        <v>100</v>
      </c>
      <c r="R66" s="125">
        <v>6000000</v>
      </c>
      <c r="S66" s="126">
        <v>1000000</v>
      </c>
      <c r="T66" s="127">
        <f t="shared" si="4"/>
        <v>16.670000000000002</v>
      </c>
      <c r="U66" s="128" t="str">
        <f t="shared" si="5"/>
        <v/>
      </c>
      <c r="V66" s="120">
        <v>5000000</v>
      </c>
      <c r="W66" s="129">
        <f t="shared" si="6"/>
        <v>83.33</v>
      </c>
      <c r="X66" s="130">
        <f t="shared" si="7"/>
        <v>100</v>
      </c>
      <c r="Y66" s="131" t="s">
        <v>57</v>
      </c>
      <c r="Z66" s="132"/>
      <c r="AA66" s="133">
        <v>15</v>
      </c>
      <c r="AB66" s="134">
        <f t="shared" si="8"/>
        <v>1.5</v>
      </c>
      <c r="AC66" s="135">
        <v>15</v>
      </c>
      <c r="AD66" s="134">
        <f t="shared" si="9"/>
        <v>1.5</v>
      </c>
      <c r="AE66" s="135">
        <v>15</v>
      </c>
      <c r="AF66" s="134">
        <f t="shared" si="10"/>
        <v>3.75</v>
      </c>
      <c r="AG66" s="136">
        <f t="shared" si="11"/>
        <v>45</v>
      </c>
      <c r="AH66" s="137">
        <f t="shared" si="12"/>
        <v>6.75</v>
      </c>
      <c r="AI66" s="133">
        <v>15</v>
      </c>
      <c r="AJ66" s="134">
        <f t="shared" si="13"/>
        <v>8.25</v>
      </c>
      <c r="AK66" s="138"/>
      <c r="AL66" s="134"/>
      <c r="AM66" s="139">
        <f t="shared" si="14"/>
        <v>15</v>
      </c>
      <c r="AN66" s="137">
        <f t="shared" si="15"/>
        <v>8.25</v>
      </c>
      <c r="AO66" s="140">
        <f t="shared" si="16"/>
        <v>15</v>
      </c>
      <c r="AQ66" s="142">
        <f t="shared" si="17"/>
        <v>900000</v>
      </c>
      <c r="AR66" s="142" t="str">
        <f t="shared" si="18"/>
        <v/>
      </c>
      <c r="AS66" s="143">
        <v>1200</v>
      </c>
      <c r="AT66" s="161" t="s">
        <v>555</v>
      </c>
      <c r="AU66" s="145" t="s">
        <v>556</v>
      </c>
      <c r="AV66" s="157" t="s">
        <v>60</v>
      </c>
      <c r="AW66" s="158" t="s">
        <v>557</v>
      </c>
      <c r="AX66" s="159" t="s">
        <v>550</v>
      </c>
      <c r="AY66" s="145" t="s">
        <v>62</v>
      </c>
      <c r="AZ66" s="160" t="s">
        <v>558</v>
      </c>
      <c r="BA66" s="150" t="s">
        <v>559</v>
      </c>
      <c r="BB66" s="150" t="s">
        <v>551</v>
      </c>
      <c r="BC66" s="151" t="s">
        <v>65</v>
      </c>
      <c r="BD66" s="150" t="s">
        <v>559</v>
      </c>
      <c r="BE66" s="150" t="s">
        <v>551</v>
      </c>
      <c r="BF66" s="151" t="s">
        <v>65</v>
      </c>
    </row>
    <row r="67" spans="1:58" s="141" customFormat="1" ht="67.5" x14ac:dyDescent="0.2">
      <c r="A67" s="152">
        <v>63</v>
      </c>
      <c r="B67" s="110">
        <v>165</v>
      </c>
      <c r="C67" s="111" t="s">
        <v>560</v>
      </c>
      <c r="D67" s="112" t="s">
        <v>561</v>
      </c>
      <c r="E67" s="153" t="s">
        <v>562</v>
      </c>
      <c r="F67" s="175" t="s">
        <v>563</v>
      </c>
      <c r="G67" s="154">
        <v>6</v>
      </c>
      <c r="H67" s="116" t="s">
        <v>564</v>
      </c>
      <c r="I67" s="155" t="s">
        <v>564</v>
      </c>
      <c r="J67" s="118"/>
      <c r="K67" s="119">
        <v>29634</v>
      </c>
      <c r="L67" s="120">
        <v>17750</v>
      </c>
      <c r="M67" s="121">
        <f t="shared" si="0"/>
        <v>59.89741513126814</v>
      </c>
      <c r="N67" s="122" t="str">
        <f t="shared" si="1"/>
        <v/>
      </c>
      <c r="O67" s="120">
        <v>11884</v>
      </c>
      <c r="P67" s="123">
        <f t="shared" si="2"/>
        <v>40.10258486873186</v>
      </c>
      <c r="Q67" s="124">
        <f t="shared" si="3"/>
        <v>100</v>
      </c>
      <c r="R67" s="125">
        <v>29634</v>
      </c>
      <c r="S67" s="126">
        <v>17750</v>
      </c>
      <c r="T67" s="127">
        <f t="shared" si="4"/>
        <v>59.9</v>
      </c>
      <c r="U67" s="128" t="str">
        <f t="shared" si="5"/>
        <v/>
      </c>
      <c r="V67" s="120">
        <v>11884</v>
      </c>
      <c r="W67" s="129">
        <f t="shared" si="6"/>
        <v>40.1</v>
      </c>
      <c r="X67" s="130">
        <f t="shared" si="7"/>
        <v>100</v>
      </c>
      <c r="Y67" s="131" t="s">
        <v>57</v>
      </c>
      <c r="Z67" s="132"/>
      <c r="AA67" s="133">
        <v>15</v>
      </c>
      <c r="AB67" s="134">
        <f t="shared" si="8"/>
        <v>1.5</v>
      </c>
      <c r="AC67" s="135">
        <v>15</v>
      </c>
      <c r="AD67" s="134">
        <f t="shared" si="9"/>
        <v>1.5</v>
      </c>
      <c r="AE67" s="135">
        <v>0</v>
      </c>
      <c r="AF67" s="134">
        <f t="shared" si="10"/>
        <v>0</v>
      </c>
      <c r="AG67" s="136">
        <f t="shared" si="11"/>
        <v>30</v>
      </c>
      <c r="AH67" s="137">
        <f t="shared" si="12"/>
        <v>3</v>
      </c>
      <c r="AI67" s="133">
        <v>15</v>
      </c>
      <c r="AJ67" s="134">
        <f t="shared" si="13"/>
        <v>8.25</v>
      </c>
      <c r="AK67" s="138"/>
      <c r="AL67" s="134"/>
      <c r="AM67" s="139">
        <f t="shared" si="14"/>
        <v>15</v>
      </c>
      <c r="AN67" s="137">
        <f t="shared" si="15"/>
        <v>8.25</v>
      </c>
      <c r="AO67" s="140">
        <f t="shared" si="16"/>
        <v>11.25</v>
      </c>
      <c r="AQ67" s="142" t="str">
        <f t="shared" si="17"/>
        <v/>
      </c>
      <c r="AR67" s="142">
        <f t="shared" si="18"/>
        <v>17750</v>
      </c>
      <c r="AS67" s="143">
        <v>1201</v>
      </c>
      <c r="AT67" s="161" t="s">
        <v>565</v>
      </c>
      <c r="AU67" s="145" t="s">
        <v>566</v>
      </c>
      <c r="AV67" s="157" t="s">
        <v>60</v>
      </c>
      <c r="AW67" s="158" t="s">
        <v>173</v>
      </c>
      <c r="AX67" s="159" t="s">
        <v>560</v>
      </c>
      <c r="AY67" s="145" t="s">
        <v>62</v>
      </c>
      <c r="AZ67" s="160" t="s">
        <v>567</v>
      </c>
      <c r="BA67" s="150" t="s">
        <v>568</v>
      </c>
      <c r="BB67" s="150" t="s">
        <v>561</v>
      </c>
      <c r="BC67" s="151" t="s">
        <v>569</v>
      </c>
      <c r="BD67" s="150" t="s">
        <v>568</v>
      </c>
      <c r="BE67" s="150" t="s">
        <v>561</v>
      </c>
      <c r="BF67" s="151" t="s">
        <v>569</v>
      </c>
    </row>
    <row r="68" spans="1:58" s="174" customFormat="1" ht="168.75" x14ac:dyDescent="0.2">
      <c r="A68" s="152">
        <v>64</v>
      </c>
      <c r="B68" s="110">
        <v>168</v>
      </c>
      <c r="C68" s="111" t="s">
        <v>560</v>
      </c>
      <c r="D68" s="112" t="s">
        <v>561</v>
      </c>
      <c r="E68" s="153" t="s">
        <v>570</v>
      </c>
      <c r="F68" s="175" t="s">
        <v>571</v>
      </c>
      <c r="G68" s="154" t="s">
        <v>78</v>
      </c>
      <c r="H68" s="116" t="s">
        <v>572</v>
      </c>
      <c r="I68" s="155" t="s">
        <v>572</v>
      </c>
      <c r="J68" s="118"/>
      <c r="K68" s="119">
        <v>31145</v>
      </c>
      <c r="L68" s="120">
        <v>18600</v>
      </c>
      <c r="M68" s="121">
        <f t="shared" si="0"/>
        <v>59.720661422379195</v>
      </c>
      <c r="N68" s="122" t="str">
        <f t="shared" si="1"/>
        <v/>
      </c>
      <c r="O68" s="120">
        <v>12545</v>
      </c>
      <c r="P68" s="123">
        <f t="shared" si="2"/>
        <v>40.279338577620805</v>
      </c>
      <c r="Q68" s="124">
        <f t="shared" si="3"/>
        <v>100</v>
      </c>
      <c r="R68" s="125">
        <v>31145</v>
      </c>
      <c r="S68" s="126">
        <v>18600</v>
      </c>
      <c r="T68" s="127">
        <f t="shared" si="4"/>
        <v>59.72</v>
      </c>
      <c r="U68" s="128" t="str">
        <f t="shared" si="5"/>
        <v/>
      </c>
      <c r="V68" s="120">
        <v>12545</v>
      </c>
      <c r="W68" s="129">
        <f t="shared" si="6"/>
        <v>40.28</v>
      </c>
      <c r="X68" s="130">
        <f t="shared" si="7"/>
        <v>100</v>
      </c>
      <c r="Y68" s="131" t="s">
        <v>57</v>
      </c>
      <c r="Z68" s="132"/>
      <c r="AA68" s="133">
        <v>15</v>
      </c>
      <c r="AB68" s="134">
        <f t="shared" si="8"/>
        <v>1.5</v>
      </c>
      <c r="AC68" s="135">
        <v>15</v>
      </c>
      <c r="AD68" s="134">
        <f t="shared" si="9"/>
        <v>1.5</v>
      </c>
      <c r="AE68" s="135">
        <v>0</v>
      </c>
      <c r="AF68" s="134">
        <f t="shared" si="10"/>
        <v>0</v>
      </c>
      <c r="AG68" s="136">
        <f t="shared" si="11"/>
        <v>30</v>
      </c>
      <c r="AH68" s="137">
        <f t="shared" si="12"/>
        <v>3</v>
      </c>
      <c r="AI68" s="133">
        <v>15</v>
      </c>
      <c r="AJ68" s="134">
        <f t="shared" si="13"/>
        <v>8.25</v>
      </c>
      <c r="AK68" s="138"/>
      <c r="AL68" s="134"/>
      <c r="AM68" s="139">
        <f t="shared" si="14"/>
        <v>15</v>
      </c>
      <c r="AN68" s="137">
        <f t="shared" si="15"/>
        <v>8.25</v>
      </c>
      <c r="AO68" s="140">
        <f t="shared" si="16"/>
        <v>11.25</v>
      </c>
      <c r="AP68" s="141"/>
      <c r="AQ68" s="142" t="str">
        <f t="shared" si="17"/>
        <v/>
      </c>
      <c r="AR68" s="142">
        <f t="shared" si="18"/>
        <v>18600</v>
      </c>
      <c r="AS68" s="143">
        <v>1202</v>
      </c>
      <c r="AT68" s="161" t="s">
        <v>573</v>
      </c>
      <c r="AU68" s="145" t="s">
        <v>574</v>
      </c>
      <c r="AV68" s="157" t="s">
        <v>60</v>
      </c>
      <c r="AW68" s="158" t="s">
        <v>173</v>
      </c>
      <c r="AX68" s="159" t="s">
        <v>560</v>
      </c>
      <c r="AY68" s="145" t="s">
        <v>62</v>
      </c>
      <c r="AZ68" s="160" t="s">
        <v>567</v>
      </c>
      <c r="BA68" s="150" t="s">
        <v>568</v>
      </c>
      <c r="BB68" s="150" t="s">
        <v>561</v>
      </c>
      <c r="BC68" s="151" t="s">
        <v>569</v>
      </c>
      <c r="BD68" s="150" t="s">
        <v>568</v>
      </c>
      <c r="BE68" s="150" t="s">
        <v>561</v>
      </c>
      <c r="BF68" s="151" t="s">
        <v>569</v>
      </c>
    </row>
    <row r="69" spans="1:58" s="141" customFormat="1" ht="56.25" x14ac:dyDescent="0.2">
      <c r="A69" s="152">
        <v>65</v>
      </c>
      <c r="B69" s="110">
        <v>110</v>
      </c>
      <c r="C69" s="111" t="s">
        <v>575</v>
      </c>
      <c r="D69" s="112" t="s">
        <v>576</v>
      </c>
      <c r="E69" s="153" t="s">
        <v>243</v>
      </c>
      <c r="F69" s="175" t="s">
        <v>55</v>
      </c>
      <c r="G69" s="154">
        <v>3</v>
      </c>
      <c r="H69" s="116" t="s">
        <v>577</v>
      </c>
      <c r="I69" s="155" t="s">
        <v>578</v>
      </c>
      <c r="J69" s="118"/>
      <c r="K69" s="119">
        <v>144000</v>
      </c>
      <c r="L69" s="120">
        <v>72000</v>
      </c>
      <c r="M69" s="121">
        <f t="shared" ref="M69:M132" si="19">L69/K69*100</f>
        <v>50</v>
      </c>
      <c r="N69" s="122" t="str">
        <f t="shared" ref="N69:N132" si="20">IF(M69&lt;=60,"","!!!")</f>
        <v/>
      </c>
      <c r="O69" s="120">
        <v>72000</v>
      </c>
      <c r="P69" s="123">
        <f t="shared" ref="P69:P132" si="21">O69/K69*100</f>
        <v>50</v>
      </c>
      <c r="Q69" s="124">
        <f t="shared" ref="Q69:Q132" si="22">M69+P69</f>
        <v>100</v>
      </c>
      <c r="R69" s="125">
        <v>144000</v>
      </c>
      <c r="S69" s="126">
        <v>72000</v>
      </c>
      <c r="T69" s="127">
        <f t="shared" ref="T69:T132" si="23">ROUND(S69/R69*100,2)</f>
        <v>50</v>
      </c>
      <c r="U69" s="128" t="str">
        <f t="shared" ref="U69:U132" si="24">IF(T69&lt;=60,"","!!!")</f>
        <v/>
      </c>
      <c r="V69" s="120">
        <v>72000</v>
      </c>
      <c r="W69" s="129">
        <f t="shared" ref="W69:W132" si="25">ROUND(V69/R69*100,2)</f>
        <v>50</v>
      </c>
      <c r="X69" s="130">
        <f t="shared" ref="X69:X132" si="26">T69+W69</f>
        <v>100</v>
      </c>
      <c r="Y69" s="131" t="s">
        <v>57</v>
      </c>
      <c r="Z69" s="132"/>
      <c r="AA69" s="133">
        <v>5</v>
      </c>
      <c r="AB69" s="134">
        <f t="shared" ref="AB69:AB132" si="27">AA69*0.1</f>
        <v>0.5</v>
      </c>
      <c r="AC69" s="135">
        <v>15</v>
      </c>
      <c r="AD69" s="134">
        <f t="shared" ref="AD69:AD132" si="28">AC69*0.1</f>
        <v>1.5</v>
      </c>
      <c r="AE69" s="135">
        <v>7</v>
      </c>
      <c r="AF69" s="134">
        <f t="shared" ref="AF69:AF132" si="29">AE69*0.25</f>
        <v>1.75</v>
      </c>
      <c r="AG69" s="136">
        <f t="shared" ref="AG69:AG132" si="30">AA69+AC69+AE69</f>
        <v>27</v>
      </c>
      <c r="AH69" s="137">
        <f t="shared" ref="AH69:AH132" si="31">(AA69*0.1)+(AC69*0.1)+(AE69*0.25)</f>
        <v>3.75</v>
      </c>
      <c r="AI69" s="133">
        <v>15</v>
      </c>
      <c r="AJ69" s="134">
        <f t="shared" ref="AJ69:AJ132" si="32">AI69*0.55</f>
        <v>8.25</v>
      </c>
      <c r="AK69" s="138"/>
      <c r="AL69" s="134"/>
      <c r="AM69" s="139">
        <f t="shared" ref="AM69:AM132" si="33">AI69</f>
        <v>15</v>
      </c>
      <c r="AN69" s="137">
        <f t="shared" ref="AN69:AN132" si="34">(AI69*0.55)</f>
        <v>8.25</v>
      </c>
      <c r="AO69" s="140">
        <f t="shared" ref="AO69:AO132" si="35">AH69+AN69</f>
        <v>12</v>
      </c>
      <c r="AQ69" s="142" t="str">
        <f t="shared" ref="AQ69:AQ132" si="36">IF(S69&gt;100000,S69*0.9,"")</f>
        <v/>
      </c>
      <c r="AR69" s="142">
        <f t="shared" ref="AR69:AR132" si="37">IF(S69&lt;=100000,S69,"")</f>
        <v>72000</v>
      </c>
      <c r="AS69" s="143">
        <v>1203</v>
      </c>
      <c r="AT69" s="161" t="s">
        <v>579</v>
      </c>
      <c r="AU69" s="145" t="s">
        <v>580</v>
      </c>
      <c r="AV69" s="157" t="s">
        <v>60</v>
      </c>
      <c r="AW69" s="158" t="s">
        <v>61</v>
      </c>
      <c r="AX69" s="159" t="s">
        <v>575</v>
      </c>
      <c r="AY69" s="145" t="s">
        <v>62</v>
      </c>
      <c r="AZ69" s="160" t="s">
        <v>581</v>
      </c>
      <c r="BA69" s="150" t="s">
        <v>582</v>
      </c>
      <c r="BB69" s="150" t="s">
        <v>576</v>
      </c>
      <c r="BC69" s="151" t="s">
        <v>583</v>
      </c>
      <c r="BD69" s="150" t="s">
        <v>582</v>
      </c>
      <c r="BE69" s="150" t="s">
        <v>576</v>
      </c>
      <c r="BF69" s="151" t="s">
        <v>583</v>
      </c>
    </row>
    <row r="70" spans="1:58" s="141" customFormat="1" ht="33.75" x14ac:dyDescent="0.2">
      <c r="A70" s="152">
        <v>66</v>
      </c>
      <c r="B70" s="110">
        <v>48</v>
      </c>
      <c r="C70" s="111" t="s">
        <v>584</v>
      </c>
      <c r="D70" s="112" t="s">
        <v>585</v>
      </c>
      <c r="E70" s="153" t="s">
        <v>586</v>
      </c>
      <c r="F70" s="175" t="s">
        <v>410</v>
      </c>
      <c r="G70" s="154">
        <v>3</v>
      </c>
      <c r="H70" s="116" t="s">
        <v>587</v>
      </c>
      <c r="I70" s="155" t="s">
        <v>588</v>
      </c>
      <c r="J70" s="118"/>
      <c r="K70" s="119">
        <v>195030</v>
      </c>
      <c r="L70" s="120">
        <v>117018</v>
      </c>
      <c r="M70" s="121">
        <f t="shared" si="19"/>
        <v>60</v>
      </c>
      <c r="N70" s="122" t="str">
        <f t="shared" si="20"/>
        <v/>
      </c>
      <c r="O70" s="120">
        <v>78012</v>
      </c>
      <c r="P70" s="123">
        <f t="shared" si="21"/>
        <v>40</v>
      </c>
      <c r="Q70" s="124">
        <f t="shared" si="22"/>
        <v>100</v>
      </c>
      <c r="R70" s="125">
        <v>195030</v>
      </c>
      <c r="S70" s="126">
        <v>117018</v>
      </c>
      <c r="T70" s="127">
        <f t="shared" si="23"/>
        <v>60</v>
      </c>
      <c r="U70" s="128" t="str">
        <f t="shared" si="24"/>
        <v/>
      </c>
      <c r="V70" s="120">
        <v>78012</v>
      </c>
      <c r="W70" s="129">
        <f t="shared" si="25"/>
        <v>40</v>
      </c>
      <c r="X70" s="130">
        <f t="shared" si="26"/>
        <v>100</v>
      </c>
      <c r="Y70" s="131" t="s">
        <v>57</v>
      </c>
      <c r="Z70" s="132"/>
      <c r="AA70" s="133">
        <v>15</v>
      </c>
      <c r="AB70" s="134">
        <f t="shared" si="27"/>
        <v>1.5</v>
      </c>
      <c r="AC70" s="135">
        <v>15</v>
      </c>
      <c r="AD70" s="134">
        <f t="shared" si="28"/>
        <v>1.5</v>
      </c>
      <c r="AE70" s="135">
        <v>0</v>
      </c>
      <c r="AF70" s="134">
        <f t="shared" si="29"/>
        <v>0</v>
      </c>
      <c r="AG70" s="136">
        <f t="shared" si="30"/>
        <v>30</v>
      </c>
      <c r="AH70" s="137">
        <f t="shared" si="31"/>
        <v>3</v>
      </c>
      <c r="AI70" s="133">
        <v>15</v>
      </c>
      <c r="AJ70" s="134">
        <f t="shared" si="32"/>
        <v>8.25</v>
      </c>
      <c r="AK70" s="138"/>
      <c r="AL70" s="134"/>
      <c r="AM70" s="139">
        <f t="shared" si="33"/>
        <v>15</v>
      </c>
      <c r="AN70" s="137">
        <f t="shared" si="34"/>
        <v>8.25</v>
      </c>
      <c r="AO70" s="140">
        <f t="shared" si="35"/>
        <v>11.25</v>
      </c>
      <c r="AQ70" s="142">
        <f t="shared" si="36"/>
        <v>105316.2</v>
      </c>
      <c r="AR70" s="142" t="str">
        <f t="shared" si="37"/>
        <v/>
      </c>
      <c r="AS70" s="143">
        <v>1204</v>
      </c>
      <c r="AT70" s="161" t="s">
        <v>589</v>
      </c>
      <c r="AU70" s="145" t="s">
        <v>590</v>
      </c>
      <c r="AV70" s="146" t="s">
        <v>60</v>
      </c>
      <c r="AW70" s="147" t="s">
        <v>212</v>
      </c>
      <c r="AX70" s="148" t="s">
        <v>584</v>
      </c>
      <c r="AY70" s="145" t="s">
        <v>62</v>
      </c>
      <c r="AZ70" s="160" t="s">
        <v>591</v>
      </c>
      <c r="BA70" s="150" t="s">
        <v>592</v>
      </c>
      <c r="BB70" s="150" t="s">
        <v>585</v>
      </c>
      <c r="BC70" s="151" t="s">
        <v>593</v>
      </c>
      <c r="BD70" s="150" t="s">
        <v>592</v>
      </c>
      <c r="BE70" s="150" t="s">
        <v>585</v>
      </c>
      <c r="BF70" s="151" t="s">
        <v>593</v>
      </c>
    </row>
    <row r="71" spans="1:58" s="141" customFormat="1" ht="56.25" x14ac:dyDescent="0.2">
      <c r="A71" s="152">
        <v>67</v>
      </c>
      <c r="B71" s="110">
        <v>71</v>
      </c>
      <c r="C71" s="111" t="s">
        <v>594</v>
      </c>
      <c r="D71" s="112" t="s">
        <v>595</v>
      </c>
      <c r="E71" s="153" t="s">
        <v>596</v>
      </c>
      <c r="F71" s="176" t="s">
        <v>1492</v>
      </c>
      <c r="G71" s="154" t="s">
        <v>161</v>
      </c>
      <c r="H71" s="116" t="s">
        <v>597</v>
      </c>
      <c r="I71" s="155" t="s">
        <v>597</v>
      </c>
      <c r="J71" s="118"/>
      <c r="K71" s="119">
        <v>49368</v>
      </c>
      <c r="L71" s="120">
        <v>29620</v>
      </c>
      <c r="M71" s="121">
        <f t="shared" si="19"/>
        <v>59.99837951709609</v>
      </c>
      <c r="N71" s="122" t="str">
        <f t="shared" si="20"/>
        <v/>
      </c>
      <c r="O71" s="120">
        <v>19748</v>
      </c>
      <c r="P71" s="123">
        <f t="shared" si="21"/>
        <v>40.001620482903903</v>
      </c>
      <c r="Q71" s="124">
        <f t="shared" si="22"/>
        <v>100</v>
      </c>
      <c r="R71" s="125">
        <v>49368</v>
      </c>
      <c r="S71" s="126">
        <v>29620</v>
      </c>
      <c r="T71" s="127">
        <f t="shared" si="23"/>
        <v>60</v>
      </c>
      <c r="U71" s="128" t="str">
        <f t="shared" si="24"/>
        <v/>
      </c>
      <c r="V71" s="120">
        <v>19748</v>
      </c>
      <c r="W71" s="129">
        <f t="shared" si="25"/>
        <v>40</v>
      </c>
      <c r="X71" s="130">
        <f t="shared" si="26"/>
        <v>100</v>
      </c>
      <c r="Y71" s="131" t="s">
        <v>57</v>
      </c>
      <c r="Z71" s="132"/>
      <c r="AA71" s="133">
        <v>15</v>
      </c>
      <c r="AB71" s="134">
        <f t="shared" si="27"/>
        <v>1.5</v>
      </c>
      <c r="AC71" s="135">
        <v>15</v>
      </c>
      <c r="AD71" s="134">
        <f t="shared" si="28"/>
        <v>1.5</v>
      </c>
      <c r="AE71" s="135">
        <v>0</v>
      </c>
      <c r="AF71" s="134">
        <f t="shared" si="29"/>
        <v>0</v>
      </c>
      <c r="AG71" s="136">
        <f t="shared" si="30"/>
        <v>30</v>
      </c>
      <c r="AH71" s="137">
        <f t="shared" si="31"/>
        <v>3</v>
      </c>
      <c r="AI71" s="133">
        <v>13</v>
      </c>
      <c r="AJ71" s="134">
        <f t="shared" si="32"/>
        <v>7.15</v>
      </c>
      <c r="AK71" s="138"/>
      <c r="AL71" s="134"/>
      <c r="AM71" s="139">
        <f t="shared" si="33"/>
        <v>13</v>
      </c>
      <c r="AN71" s="137">
        <f t="shared" si="34"/>
        <v>7.15</v>
      </c>
      <c r="AO71" s="140">
        <f t="shared" si="35"/>
        <v>10.15</v>
      </c>
      <c r="AQ71" s="142" t="str">
        <f t="shared" si="36"/>
        <v/>
      </c>
      <c r="AR71" s="142">
        <f t="shared" si="37"/>
        <v>29620</v>
      </c>
      <c r="AS71" s="143">
        <v>1205</v>
      </c>
      <c r="AT71" s="161" t="s">
        <v>598</v>
      </c>
      <c r="AU71" s="145" t="s">
        <v>599</v>
      </c>
      <c r="AV71" s="146" t="s">
        <v>60</v>
      </c>
      <c r="AW71" s="147" t="s">
        <v>133</v>
      </c>
      <c r="AX71" s="148" t="s">
        <v>595</v>
      </c>
      <c r="AY71" s="145" t="s">
        <v>62</v>
      </c>
      <c r="AZ71" s="160" t="s">
        <v>600</v>
      </c>
      <c r="BA71" s="150" t="s">
        <v>601</v>
      </c>
      <c r="BB71" s="150" t="s">
        <v>595</v>
      </c>
      <c r="BC71" s="151" t="s">
        <v>602</v>
      </c>
      <c r="BD71" s="150" t="s">
        <v>601</v>
      </c>
      <c r="BE71" s="150" t="s">
        <v>595</v>
      </c>
      <c r="BF71" s="151" t="s">
        <v>602</v>
      </c>
    </row>
    <row r="72" spans="1:58" s="141" customFormat="1" ht="90" x14ac:dyDescent="0.2">
      <c r="A72" s="152">
        <v>68</v>
      </c>
      <c r="B72" s="110">
        <v>182</v>
      </c>
      <c r="C72" s="111" t="s">
        <v>603</v>
      </c>
      <c r="D72" s="112" t="s">
        <v>604</v>
      </c>
      <c r="E72" s="153" t="s">
        <v>605</v>
      </c>
      <c r="F72" s="175" t="s">
        <v>606</v>
      </c>
      <c r="G72" s="154">
        <v>3</v>
      </c>
      <c r="H72" s="116" t="s">
        <v>607</v>
      </c>
      <c r="I72" s="155" t="s">
        <v>608</v>
      </c>
      <c r="J72" s="118"/>
      <c r="K72" s="119">
        <v>90853</v>
      </c>
      <c r="L72" s="120">
        <v>45000</v>
      </c>
      <c r="M72" s="121">
        <f t="shared" si="19"/>
        <v>49.530560355739489</v>
      </c>
      <c r="N72" s="122" t="str">
        <f t="shared" si="20"/>
        <v/>
      </c>
      <c r="O72" s="120">
        <v>45853</v>
      </c>
      <c r="P72" s="123">
        <f t="shared" si="21"/>
        <v>50.469439644260504</v>
      </c>
      <c r="Q72" s="124">
        <f t="shared" si="22"/>
        <v>100</v>
      </c>
      <c r="R72" s="125">
        <v>90853</v>
      </c>
      <c r="S72" s="126">
        <v>45000</v>
      </c>
      <c r="T72" s="127">
        <f t="shared" si="23"/>
        <v>49.53</v>
      </c>
      <c r="U72" s="128" t="str">
        <f t="shared" si="24"/>
        <v/>
      </c>
      <c r="V72" s="120">
        <v>45853</v>
      </c>
      <c r="W72" s="129">
        <f t="shared" si="25"/>
        <v>50.47</v>
      </c>
      <c r="X72" s="130">
        <f t="shared" si="26"/>
        <v>100</v>
      </c>
      <c r="Y72" s="131" t="s">
        <v>57</v>
      </c>
      <c r="Z72" s="132"/>
      <c r="AA72" s="133">
        <v>15</v>
      </c>
      <c r="AB72" s="134">
        <f t="shared" si="27"/>
        <v>1.5</v>
      </c>
      <c r="AC72" s="135">
        <v>15</v>
      </c>
      <c r="AD72" s="134">
        <f t="shared" si="28"/>
        <v>1.5</v>
      </c>
      <c r="AE72" s="135">
        <v>7</v>
      </c>
      <c r="AF72" s="134">
        <f t="shared" si="29"/>
        <v>1.75</v>
      </c>
      <c r="AG72" s="136">
        <f t="shared" si="30"/>
        <v>37</v>
      </c>
      <c r="AH72" s="137">
        <f t="shared" si="31"/>
        <v>4.75</v>
      </c>
      <c r="AI72" s="133">
        <v>15</v>
      </c>
      <c r="AJ72" s="134">
        <f t="shared" si="32"/>
        <v>8.25</v>
      </c>
      <c r="AK72" s="138"/>
      <c r="AL72" s="134"/>
      <c r="AM72" s="139">
        <f t="shared" si="33"/>
        <v>15</v>
      </c>
      <c r="AN72" s="137">
        <f t="shared" si="34"/>
        <v>8.25</v>
      </c>
      <c r="AO72" s="140">
        <f t="shared" si="35"/>
        <v>13</v>
      </c>
      <c r="AQ72" s="142" t="str">
        <f t="shared" si="36"/>
        <v/>
      </c>
      <c r="AR72" s="142">
        <f t="shared" si="37"/>
        <v>45000</v>
      </c>
      <c r="AS72" s="143">
        <v>1207</v>
      </c>
      <c r="AT72" s="161" t="s">
        <v>609</v>
      </c>
      <c r="AU72" s="145" t="s">
        <v>610</v>
      </c>
      <c r="AV72" s="157" t="s">
        <v>60</v>
      </c>
      <c r="AW72" s="158" t="s">
        <v>173</v>
      </c>
      <c r="AX72" s="159" t="s">
        <v>603</v>
      </c>
      <c r="AY72" s="145" t="s">
        <v>62</v>
      </c>
      <c r="AZ72" s="160" t="s">
        <v>611</v>
      </c>
      <c r="BA72" s="150" t="s">
        <v>612</v>
      </c>
      <c r="BB72" s="150" t="s">
        <v>604</v>
      </c>
      <c r="BC72" s="151" t="s">
        <v>613</v>
      </c>
      <c r="BD72" s="150" t="s">
        <v>612</v>
      </c>
      <c r="BE72" s="150" t="s">
        <v>604</v>
      </c>
      <c r="BF72" s="151" t="s">
        <v>613</v>
      </c>
    </row>
    <row r="73" spans="1:58" s="141" customFormat="1" ht="123.75" x14ac:dyDescent="0.2">
      <c r="A73" s="152">
        <v>69</v>
      </c>
      <c r="B73" s="110">
        <v>210</v>
      </c>
      <c r="C73" s="111" t="s">
        <v>614</v>
      </c>
      <c r="D73" s="112" t="s">
        <v>615</v>
      </c>
      <c r="E73" s="153" t="s">
        <v>167</v>
      </c>
      <c r="F73" s="175" t="s">
        <v>616</v>
      </c>
      <c r="G73" s="154">
        <v>3</v>
      </c>
      <c r="H73" s="116" t="s">
        <v>617</v>
      </c>
      <c r="I73" s="155" t="s">
        <v>617</v>
      </c>
      <c r="J73" s="118"/>
      <c r="K73" s="119">
        <v>51474</v>
      </c>
      <c r="L73" s="120">
        <v>30000</v>
      </c>
      <c r="M73" s="121">
        <f t="shared" si="19"/>
        <v>58.281851031588758</v>
      </c>
      <c r="N73" s="122" t="str">
        <f t="shared" si="20"/>
        <v/>
      </c>
      <c r="O73" s="120">
        <v>21474</v>
      </c>
      <c r="P73" s="123">
        <f t="shared" si="21"/>
        <v>41.718148968411242</v>
      </c>
      <c r="Q73" s="124">
        <f t="shared" si="22"/>
        <v>100</v>
      </c>
      <c r="R73" s="125">
        <v>51474</v>
      </c>
      <c r="S73" s="126">
        <v>30000</v>
      </c>
      <c r="T73" s="127">
        <f t="shared" si="23"/>
        <v>58.28</v>
      </c>
      <c r="U73" s="128" t="str">
        <f t="shared" si="24"/>
        <v/>
      </c>
      <c r="V73" s="120">
        <v>21474</v>
      </c>
      <c r="W73" s="129">
        <f t="shared" si="25"/>
        <v>41.72</v>
      </c>
      <c r="X73" s="130">
        <f t="shared" si="26"/>
        <v>100</v>
      </c>
      <c r="Y73" s="131" t="s">
        <v>57</v>
      </c>
      <c r="Z73" s="132"/>
      <c r="AA73" s="133">
        <v>5</v>
      </c>
      <c r="AB73" s="134">
        <f t="shared" si="27"/>
        <v>0.5</v>
      </c>
      <c r="AC73" s="135">
        <v>15</v>
      </c>
      <c r="AD73" s="134">
        <f t="shared" si="28"/>
        <v>1.5</v>
      </c>
      <c r="AE73" s="135">
        <v>0</v>
      </c>
      <c r="AF73" s="134">
        <f t="shared" si="29"/>
        <v>0</v>
      </c>
      <c r="AG73" s="136">
        <f t="shared" si="30"/>
        <v>20</v>
      </c>
      <c r="AH73" s="137">
        <f t="shared" si="31"/>
        <v>2</v>
      </c>
      <c r="AI73" s="133">
        <v>15</v>
      </c>
      <c r="AJ73" s="134">
        <f t="shared" si="32"/>
        <v>8.25</v>
      </c>
      <c r="AK73" s="138"/>
      <c r="AL73" s="134"/>
      <c r="AM73" s="139">
        <f t="shared" si="33"/>
        <v>15</v>
      </c>
      <c r="AN73" s="137">
        <f t="shared" si="34"/>
        <v>8.25</v>
      </c>
      <c r="AO73" s="140">
        <f t="shared" si="35"/>
        <v>10.25</v>
      </c>
      <c r="AQ73" s="142" t="str">
        <f t="shared" si="36"/>
        <v/>
      </c>
      <c r="AR73" s="142">
        <f t="shared" si="37"/>
        <v>30000</v>
      </c>
      <c r="AS73" s="143">
        <v>1208</v>
      </c>
      <c r="AT73" s="161" t="s">
        <v>618</v>
      </c>
      <c r="AU73" s="145" t="s">
        <v>619</v>
      </c>
      <c r="AV73" s="157" t="s">
        <v>60</v>
      </c>
      <c r="AW73" s="158" t="s">
        <v>101</v>
      </c>
      <c r="AX73" s="159" t="s">
        <v>614</v>
      </c>
      <c r="AY73" s="145" t="s">
        <v>62</v>
      </c>
      <c r="AZ73" s="160" t="s">
        <v>620</v>
      </c>
      <c r="BA73" s="150" t="s">
        <v>621</v>
      </c>
      <c r="BB73" s="150" t="s">
        <v>615</v>
      </c>
      <c r="BC73" s="151" t="s">
        <v>622</v>
      </c>
      <c r="BD73" s="150" t="s">
        <v>621</v>
      </c>
      <c r="BE73" s="150" t="s">
        <v>615</v>
      </c>
      <c r="BF73" s="151" t="s">
        <v>622</v>
      </c>
    </row>
    <row r="74" spans="1:58" s="141" customFormat="1" ht="123.75" x14ac:dyDescent="0.2">
      <c r="A74" s="152">
        <v>70</v>
      </c>
      <c r="B74" s="110">
        <v>226</v>
      </c>
      <c r="C74" s="111" t="s">
        <v>623</v>
      </c>
      <c r="D74" s="112" t="s">
        <v>624</v>
      </c>
      <c r="E74" s="153" t="s">
        <v>625</v>
      </c>
      <c r="F74" s="175" t="s">
        <v>616</v>
      </c>
      <c r="G74" s="154">
        <v>3</v>
      </c>
      <c r="H74" s="116" t="s">
        <v>626</v>
      </c>
      <c r="I74" s="155" t="s">
        <v>626</v>
      </c>
      <c r="J74" s="118"/>
      <c r="K74" s="119">
        <v>55000</v>
      </c>
      <c r="L74" s="120">
        <v>32000</v>
      </c>
      <c r="M74" s="121">
        <f t="shared" si="19"/>
        <v>58.18181818181818</v>
      </c>
      <c r="N74" s="122" t="str">
        <f t="shared" si="20"/>
        <v/>
      </c>
      <c r="O74" s="120">
        <v>23000</v>
      </c>
      <c r="P74" s="123">
        <f t="shared" si="21"/>
        <v>41.818181818181813</v>
      </c>
      <c r="Q74" s="124">
        <f t="shared" si="22"/>
        <v>100</v>
      </c>
      <c r="R74" s="125">
        <v>55000</v>
      </c>
      <c r="S74" s="126">
        <v>32000</v>
      </c>
      <c r="T74" s="127">
        <f t="shared" si="23"/>
        <v>58.18</v>
      </c>
      <c r="U74" s="128" t="str">
        <f t="shared" si="24"/>
        <v/>
      </c>
      <c r="V74" s="120">
        <v>23000</v>
      </c>
      <c r="W74" s="129">
        <f t="shared" si="25"/>
        <v>41.82</v>
      </c>
      <c r="X74" s="130">
        <f t="shared" si="26"/>
        <v>100</v>
      </c>
      <c r="Y74" s="131" t="s">
        <v>57</v>
      </c>
      <c r="Z74" s="132"/>
      <c r="AA74" s="133">
        <v>5</v>
      </c>
      <c r="AB74" s="134">
        <f t="shared" si="27"/>
        <v>0.5</v>
      </c>
      <c r="AC74" s="135">
        <v>15</v>
      </c>
      <c r="AD74" s="134">
        <f t="shared" si="28"/>
        <v>1.5</v>
      </c>
      <c r="AE74" s="135">
        <v>0</v>
      </c>
      <c r="AF74" s="134">
        <f t="shared" si="29"/>
        <v>0</v>
      </c>
      <c r="AG74" s="136">
        <f t="shared" si="30"/>
        <v>20</v>
      </c>
      <c r="AH74" s="137">
        <f t="shared" si="31"/>
        <v>2</v>
      </c>
      <c r="AI74" s="133">
        <v>15</v>
      </c>
      <c r="AJ74" s="134">
        <f t="shared" si="32"/>
        <v>8.25</v>
      </c>
      <c r="AK74" s="138"/>
      <c r="AL74" s="134"/>
      <c r="AM74" s="139">
        <f t="shared" si="33"/>
        <v>15</v>
      </c>
      <c r="AN74" s="137">
        <f t="shared" si="34"/>
        <v>8.25</v>
      </c>
      <c r="AO74" s="140">
        <f t="shared" si="35"/>
        <v>10.25</v>
      </c>
      <c r="AQ74" s="142" t="str">
        <f t="shared" si="36"/>
        <v/>
      </c>
      <c r="AR74" s="142">
        <f t="shared" si="37"/>
        <v>32000</v>
      </c>
      <c r="AS74" s="143">
        <v>1209</v>
      </c>
      <c r="AT74" s="161" t="s">
        <v>627</v>
      </c>
      <c r="AU74" s="145" t="s">
        <v>628</v>
      </c>
      <c r="AV74" s="157" t="s">
        <v>60</v>
      </c>
      <c r="AW74" s="158" t="s">
        <v>101</v>
      </c>
      <c r="AX74" s="159" t="s">
        <v>623</v>
      </c>
      <c r="AY74" s="145" t="s">
        <v>62</v>
      </c>
      <c r="AZ74" s="160" t="s">
        <v>629</v>
      </c>
      <c r="BA74" s="150" t="s">
        <v>630</v>
      </c>
      <c r="BB74" s="150" t="s">
        <v>624</v>
      </c>
      <c r="BC74" s="151" t="s">
        <v>149</v>
      </c>
      <c r="BD74" s="150" t="s">
        <v>630</v>
      </c>
      <c r="BE74" s="150" t="s">
        <v>624</v>
      </c>
      <c r="BF74" s="151" t="s">
        <v>149</v>
      </c>
    </row>
    <row r="75" spans="1:58" s="141" customFormat="1" ht="78.75" x14ac:dyDescent="0.2">
      <c r="A75" s="152">
        <v>71</v>
      </c>
      <c r="B75" s="110">
        <v>227</v>
      </c>
      <c r="C75" s="111" t="s">
        <v>623</v>
      </c>
      <c r="D75" s="112" t="s">
        <v>624</v>
      </c>
      <c r="E75" s="153" t="s">
        <v>631</v>
      </c>
      <c r="F75" s="175" t="s">
        <v>462</v>
      </c>
      <c r="G75" s="178" t="s">
        <v>78</v>
      </c>
      <c r="H75" s="116" t="s">
        <v>632</v>
      </c>
      <c r="I75" s="155" t="s">
        <v>632</v>
      </c>
      <c r="J75" s="118"/>
      <c r="K75" s="119">
        <v>49000</v>
      </c>
      <c r="L75" s="120">
        <v>29000</v>
      </c>
      <c r="M75" s="121">
        <f t="shared" si="19"/>
        <v>59.183673469387756</v>
      </c>
      <c r="N75" s="122" t="str">
        <f t="shared" si="20"/>
        <v/>
      </c>
      <c r="O75" s="120">
        <v>20000</v>
      </c>
      <c r="P75" s="123">
        <f t="shared" si="21"/>
        <v>40.816326530612244</v>
      </c>
      <c r="Q75" s="124">
        <f t="shared" si="22"/>
        <v>100</v>
      </c>
      <c r="R75" s="125">
        <v>49000</v>
      </c>
      <c r="S75" s="126">
        <v>29000</v>
      </c>
      <c r="T75" s="127">
        <f t="shared" si="23"/>
        <v>59.18</v>
      </c>
      <c r="U75" s="128" t="str">
        <f t="shared" si="24"/>
        <v/>
      </c>
      <c r="V75" s="120">
        <v>20000</v>
      </c>
      <c r="W75" s="129">
        <f t="shared" si="25"/>
        <v>40.82</v>
      </c>
      <c r="X75" s="130">
        <f t="shared" si="26"/>
        <v>100</v>
      </c>
      <c r="Y75" s="131" t="s">
        <v>57</v>
      </c>
      <c r="Z75" s="132"/>
      <c r="AA75" s="133">
        <v>5</v>
      </c>
      <c r="AB75" s="134">
        <f t="shared" si="27"/>
        <v>0.5</v>
      </c>
      <c r="AC75" s="135">
        <v>15</v>
      </c>
      <c r="AD75" s="134">
        <f t="shared" si="28"/>
        <v>1.5</v>
      </c>
      <c r="AE75" s="135">
        <v>0</v>
      </c>
      <c r="AF75" s="134">
        <f t="shared" si="29"/>
        <v>0</v>
      </c>
      <c r="AG75" s="136">
        <f t="shared" si="30"/>
        <v>20</v>
      </c>
      <c r="AH75" s="137">
        <f t="shared" si="31"/>
        <v>2</v>
      </c>
      <c r="AI75" s="168">
        <v>9</v>
      </c>
      <c r="AJ75" s="134">
        <f t="shared" si="32"/>
        <v>4.95</v>
      </c>
      <c r="AK75" s="138"/>
      <c r="AL75" s="134"/>
      <c r="AM75" s="139">
        <f t="shared" si="33"/>
        <v>9</v>
      </c>
      <c r="AN75" s="137">
        <f t="shared" si="34"/>
        <v>4.95</v>
      </c>
      <c r="AO75" s="140">
        <f t="shared" si="35"/>
        <v>6.95</v>
      </c>
      <c r="AQ75" s="142" t="str">
        <f t="shared" si="36"/>
        <v/>
      </c>
      <c r="AR75" s="142">
        <f t="shared" si="37"/>
        <v>29000</v>
      </c>
      <c r="AS75" s="143">
        <v>1210</v>
      </c>
      <c r="AT75" s="161" t="s">
        <v>633</v>
      </c>
      <c r="AU75" s="145" t="s">
        <v>634</v>
      </c>
      <c r="AV75" s="157" t="s">
        <v>60</v>
      </c>
      <c r="AW75" s="158" t="s">
        <v>101</v>
      </c>
      <c r="AX75" s="159" t="s">
        <v>623</v>
      </c>
      <c r="AY75" s="145" t="s">
        <v>62</v>
      </c>
      <c r="AZ75" s="160" t="s">
        <v>629</v>
      </c>
      <c r="BA75" s="150" t="s">
        <v>630</v>
      </c>
      <c r="BB75" s="150" t="s">
        <v>624</v>
      </c>
      <c r="BC75" s="151" t="s">
        <v>149</v>
      </c>
      <c r="BD75" s="150" t="s">
        <v>630</v>
      </c>
      <c r="BE75" s="150" t="s">
        <v>624</v>
      </c>
      <c r="BF75" s="151" t="s">
        <v>149</v>
      </c>
    </row>
    <row r="76" spans="1:58" s="141" customFormat="1" ht="56.25" x14ac:dyDescent="0.2">
      <c r="A76" s="152">
        <v>72</v>
      </c>
      <c r="B76" s="110">
        <v>221</v>
      </c>
      <c r="C76" s="111" t="s">
        <v>635</v>
      </c>
      <c r="D76" s="112" t="s">
        <v>636</v>
      </c>
      <c r="E76" s="153" t="s">
        <v>637</v>
      </c>
      <c r="F76" s="175" t="s">
        <v>638</v>
      </c>
      <c r="G76" s="154">
        <v>6</v>
      </c>
      <c r="H76" s="116" t="s">
        <v>639</v>
      </c>
      <c r="I76" s="155" t="s">
        <v>639</v>
      </c>
      <c r="J76" s="118"/>
      <c r="K76" s="119">
        <v>152220</v>
      </c>
      <c r="L76" s="120">
        <v>91300</v>
      </c>
      <c r="M76" s="121">
        <f t="shared" si="19"/>
        <v>59.978977795296288</v>
      </c>
      <c r="N76" s="122" t="str">
        <f t="shared" si="20"/>
        <v/>
      </c>
      <c r="O76" s="120">
        <v>60920</v>
      </c>
      <c r="P76" s="123">
        <f t="shared" si="21"/>
        <v>40.021022204703712</v>
      </c>
      <c r="Q76" s="124">
        <f t="shared" si="22"/>
        <v>100</v>
      </c>
      <c r="R76" s="125">
        <v>152220</v>
      </c>
      <c r="S76" s="126">
        <v>91300</v>
      </c>
      <c r="T76" s="127">
        <f t="shared" si="23"/>
        <v>59.98</v>
      </c>
      <c r="U76" s="128" t="str">
        <f t="shared" si="24"/>
        <v/>
      </c>
      <c r="V76" s="120">
        <v>60920</v>
      </c>
      <c r="W76" s="129">
        <f t="shared" si="25"/>
        <v>40.020000000000003</v>
      </c>
      <c r="X76" s="130">
        <f t="shared" si="26"/>
        <v>100</v>
      </c>
      <c r="Y76" s="131" t="s">
        <v>57</v>
      </c>
      <c r="Z76" s="132"/>
      <c r="AA76" s="133">
        <v>15</v>
      </c>
      <c r="AB76" s="134">
        <f t="shared" si="27"/>
        <v>1.5</v>
      </c>
      <c r="AC76" s="135">
        <v>15</v>
      </c>
      <c r="AD76" s="134">
        <f t="shared" si="28"/>
        <v>1.5</v>
      </c>
      <c r="AE76" s="135">
        <v>0</v>
      </c>
      <c r="AF76" s="134">
        <f t="shared" si="29"/>
        <v>0</v>
      </c>
      <c r="AG76" s="136">
        <f t="shared" si="30"/>
        <v>30</v>
      </c>
      <c r="AH76" s="137">
        <f t="shared" si="31"/>
        <v>3</v>
      </c>
      <c r="AI76" s="133">
        <v>15</v>
      </c>
      <c r="AJ76" s="134">
        <f t="shared" si="32"/>
        <v>8.25</v>
      </c>
      <c r="AK76" s="138"/>
      <c r="AL76" s="134"/>
      <c r="AM76" s="139">
        <f t="shared" si="33"/>
        <v>15</v>
      </c>
      <c r="AN76" s="137">
        <f t="shared" si="34"/>
        <v>8.25</v>
      </c>
      <c r="AO76" s="140">
        <f t="shared" si="35"/>
        <v>11.25</v>
      </c>
      <c r="AQ76" s="142" t="str">
        <f t="shared" si="36"/>
        <v/>
      </c>
      <c r="AR76" s="142">
        <f t="shared" si="37"/>
        <v>91300</v>
      </c>
      <c r="AS76" s="143">
        <v>1212</v>
      </c>
      <c r="AT76" s="161" t="s">
        <v>640</v>
      </c>
      <c r="AU76" s="145" t="s">
        <v>641</v>
      </c>
      <c r="AV76" s="157" t="s">
        <v>60</v>
      </c>
      <c r="AW76" s="158" t="s">
        <v>101</v>
      </c>
      <c r="AX76" s="159" t="s">
        <v>635</v>
      </c>
      <c r="AY76" s="145" t="s">
        <v>62</v>
      </c>
      <c r="AZ76" s="160" t="s">
        <v>642</v>
      </c>
      <c r="BA76" s="150" t="s">
        <v>643</v>
      </c>
      <c r="BB76" s="150" t="s">
        <v>636</v>
      </c>
      <c r="BC76" s="151" t="s">
        <v>644</v>
      </c>
      <c r="BD76" s="150" t="s">
        <v>643</v>
      </c>
      <c r="BE76" s="150" t="s">
        <v>636</v>
      </c>
      <c r="BF76" s="151" t="s">
        <v>644</v>
      </c>
    </row>
    <row r="77" spans="1:58" s="174" customFormat="1" ht="67.5" x14ac:dyDescent="0.2">
      <c r="A77" s="152">
        <v>73</v>
      </c>
      <c r="B77" s="110">
        <v>169</v>
      </c>
      <c r="C77" s="111" t="s">
        <v>645</v>
      </c>
      <c r="D77" s="112" t="s">
        <v>646</v>
      </c>
      <c r="E77" s="153" t="s">
        <v>647</v>
      </c>
      <c r="F77" s="175" t="s">
        <v>648</v>
      </c>
      <c r="G77" s="154">
        <v>3</v>
      </c>
      <c r="H77" s="116" t="s">
        <v>649</v>
      </c>
      <c r="I77" s="155" t="s">
        <v>650</v>
      </c>
      <c r="J77" s="118"/>
      <c r="K77" s="119">
        <v>861000</v>
      </c>
      <c r="L77" s="120">
        <v>516600</v>
      </c>
      <c r="M77" s="121">
        <f t="shared" si="19"/>
        <v>60</v>
      </c>
      <c r="N77" s="122" t="str">
        <f t="shared" si="20"/>
        <v/>
      </c>
      <c r="O77" s="120">
        <v>344400</v>
      </c>
      <c r="P77" s="123">
        <f t="shared" si="21"/>
        <v>40</v>
      </c>
      <c r="Q77" s="124">
        <f t="shared" si="22"/>
        <v>100</v>
      </c>
      <c r="R77" s="125">
        <v>861000</v>
      </c>
      <c r="S77" s="126">
        <v>516600</v>
      </c>
      <c r="T77" s="127">
        <f t="shared" si="23"/>
        <v>60</v>
      </c>
      <c r="U77" s="128" t="str">
        <f t="shared" si="24"/>
        <v/>
      </c>
      <c r="V77" s="120">
        <v>344400</v>
      </c>
      <c r="W77" s="129">
        <f t="shared" si="25"/>
        <v>40</v>
      </c>
      <c r="X77" s="130">
        <f t="shared" si="26"/>
        <v>100</v>
      </c>
      <c r="Y77" s="131" t="s">
        <v>57</v>
      </c>
      <c r="Z77" s="132"/>
      <c r="AA77" s="133">
        <v>15</v>
      </c>
      <c r="AB77" s="134">
        <f t="shared" si="27"/>
        <v>1.5</v>
      </c>
      <c r="AC77" s="135">
        <v>15</v>
      </c>
      <c r="AD77" s="134">
        <f t="shared" si="28"/>
        <v>1.5</v>
      </c>
      <c r="AE77" s="135">
        <v>0</v>
      </c>
      <c r="AF77" s="134">
        <f t="shared" si="29"/>
        <v>0</v>
      </c>
      <c r="AG77" s="136">
        <f t="shared" si="30"/>
        <v>30</v>
      </c>
      <c r="AH77" s="137">
        <f t="shared" si="31"/>
        <v>3</v>
      </c>
      <c r="AI77" s="133">
        <v>15</v>
      </c>
      <c r="AJ77" s="134">
        <f t="shared" si="32"/>
        <v>8.25</v>
      </c>
      <c r="AK77" s="138"/>
      <c r="AL77" s="134"/>
      <c r="AM77" s="139">
        <f t="shared" si="33"/>
        <v>15</v>
      </c>
      <c r="AN77" s="137">
        <f t="shared" si="34"/>
        <v>8.25</v>
      </c>
      <c r="AO77" s="140">
        <f t="shared" si="35"/>
        <v>11.25</v>
      </c>
      <c r="AP77" s="141"/>
      <c r="AQ77" s="142">
        <f t="shared" si="36"/>
        <v>464940</v>
      </c>
      <c r="AR77" s="142" t="str">
        <f t="shared" si="37"/>
        <v/>
      </c>
      <c r="AS77" s="143">
        <v>1213</v>
      </c>
      <c r="AT77" s="161" t="s">
        <v>651</v>
      </c>
      <c r="AU77" s="145" t="s">
        <v>652</v>
      </c>
      <c r="AV77" s="157" t="s">
        <v>60</v>
      </c>
      <c r="AW77" s="158" t="s">
        <v>173</v>
      </c>
      <c r="AX77" s="159" t="s">
        <v>645</v>
      </c>
      <c r="AY77" s="145" t="s">
        <v>62</v>
      </c>
      <c r="AZ77" s="160" t="s">
        <v>653</v>
      </c>
      <c r="BA77" s="150" t="s">
        <v>654</v>
      </c>
      <c r="BB77" s="150" t="s">
        <v>646</v>
      </c>
      <c r="BC77" s="151" t="s">
        <v>655</v>
      </c>
      <c r="BD77" s="150" t="s">
        <v>654</v>
      </c>
      <c r="BE77" s="150" t="s">
        <v>646</v>
      </c>
      <c r="BF77" s="151" t="s">
        <v>655</v>
      </c>
    </row>
    <row r="78" spans="1:58" s="141" customFormat="1" ht="78.75" x14ac:dyDescent="0.2">
      <c r="A78" s="152">
        <v>74</v>
      </c>
      <c r="B78" s="110">
        <v>84</v>
      </c>
      <c r="C78" s="111" t="s">
        <v>645</v>
      </c>
      <c r="D78" s="112" t="s">
        <v>646</v>
      </c>
      <c r="E78" s="153" t="s">
        <v>656</v>
      </c>
      <c r="F78" s="175" t="s">
        <v>657</v>
      </c>
      <c r="G78" s="154">
        <v>5</v>
      </c>
      <c r="H78" s="116" t="s">
        <v>658</v>
      </c>
      <c r="I78" s="155" t="s">
        <v>659</v>
      </c>
      <c r="J78" s="118"/>
      <c r="K78" s="119">
        <v>136000</v>
      </c>
      <c r="L78" s="120">
        <v>81600</v>
      </c>
      <c r="M78" s="121">
        <f t="shared" si="19"/>
        <v>60</v>
      </c>
      <c r="N78" s="122" t="str">
        <f t="shared" si="20"/>
        <v/>
      </c>
      <c r="O78" s="120">
        <v>54400</v>
      </c>
      <c r="P78" s="123">
        <f t="shared" si="21"/>
        <v>40</v>
      </c>
      <c r="Q78" s="124">
        <f t="shared" si="22"/>
        <v>100</v>
      </c>
      <c r="R78" s="125">
        <v>136000</v>
      </c>
      <c r="S78" s="126">
        <v>81600</v>
      </c>
      <c r="T78" s="127">
        <f t="shared" si="23"/>
        <v>60</v>
      </c>
      <c r="U78" s="128" t="str">
        <f t="shared" si="24"/>
        <v/>
      </c>
      <c r="V78" s="120">
        <v>54400</v>
      </c>
      <c r="W78" s="129">
        <f t="shared" si="25"/>
        <v>40</v>
      </c>
      <c r="X78" s="130">
        <f t="shared" si="26"/>
        <v>100</v>
      </c>
      <c r="Y78" s="131" t="s">
        <v>57</v>
      </c>
      <c r="Z78" s="132"/>
      <c r="AA78" s="133">
        <v>15</v>
      </c>
      <c r="AB78" s="134">
        <f t="shared" si="27"/>
        <v>1.5</v>
      </c>
      <c r="AC78" s="135">
        <v>15</v>
      </c>
      <c r="AD78" s="134">
        <f t="shared" si="28"/>
        <v>1.5</v>
      </c>
      <c r="AE78" s="135">
        <v>0</v>
      </c>
      <c r="AF78" s="134">
        <f t="shared" si="29"/>
        <v>0</v>
      </c>
      <c r="AG78" s="136">
        <f t="shared" si="30"/>
        <v>30</v>
      </c>
      <c r="AH78" s="137">
        <f t="shared" si="31"/>
        <v>3</v>
      </c>
      <c r="AI78" s="133">
        <v>15</v>
      </c>
      <c r="AJ78" s="134">
        <f t="shared" si="32"/>
        <v>8.25</v>
      </c>
      <c r="AK78" s="138"/>
      <c r="AL78" s="134"/>
      <c r="AM78" s="139">
        <f t="shared" si="33"/>
        <v>15</v>
      </c>
      <c r="AN78" s="137">
        <f t="shared" si="34"/>
        <v>8.25</v>
      </c>
      <c r="AO78" s="140">
        <f t="shared" si="35"/>
        <v>11.25</v>
      </c>
      <c r="AQ78" s="142" t="str">
        <f t="shared" si="36"/>
        <v/>
      </c>
      <c r="AR78" s="142">
        <f t="shared" si="37"/>
        <v>81600</v>
      </c>
      <c r="AS78" s="143">
        <v>1214</v>
      </c>
      <c r="AT78" s="161" t="s">
        <v>660</v>
      </c>
      <c r="AU78" s="145" t="s">
        <v>661</v>
      </c>
      <c r="AV78" s="146" t="s">
        <v>60</v>
      </c>
      <c r="AW78" s="147" t="s">
        <v>61</v>
      </c>
      <c r="AX78" s="148" t="s">
        <v>645</v>
      </c>
      <c r="AY78" s="145" t="s">
        <v>62</v>
      </c>
      <c r="AZ78" s="160" t="s">
        <v>653</v>
      </c>
      <c r="BA78" s="150" t="s">
        <v>654</v>
      </c>
      <c r="BB78" s="150" t="s">
        <v>646</v>
      </c>
      <c r="BC78" s="151" t="s">
        <v>655</v>
      </c>
      <c r="BD78" s="150" t="s">
        <v>654</v>
      </c>
      <c r="BE78" s="150" t="s">
        <v>646</v>
      </c>
      <c r="BF78" s="151" t="s">
        <v>655</v>
      </c>
    </row>
    <row r="79" spans="1:58" s="141" customFormat="1" ht="56.25" x14ac:dyDescent="0.2">
      <c r="A79" s="152">
        <v>75</v>
      </c>
      <c r="B79" s="110">
        <v>86</v>
      </c>
      <c r="C79" s="111" t="s">
        <v>645</v>
      </c>
      <c r="D79" s="112" t="s">
        <v>646</v>
      </c>
      <c r="E79" s="153" t="s">
        <v>662</v>
      </c>
      <c r="F79" s="175" t="s">
        <v>663</v>
      </c>
      <c r="G79" s="177" t="s">
        <v>161</v>
      </c>
      <c r="H79" s="116" t="s">
        <v>664</v>
      </c>
      <c r="I79" s="155" t="s">
        <v>665</v>
      </c>
      <c r="J79" s="118"/>
      <c r="K79" s="119">
        <v>74000</v>
      </c>
      <c r="L79" s="120">
        <v>44400</v>
      </c>
      <c r="M79" s="121">
        <f t="shared" si="19"/>
        <v>60</v>
      </c>
      <c r="N79" s="122" t="str">
        <f t="shared" si="20"/>
        <v/>
      </c>
      <c r="O79" s="120">
        <v>29600</v>
      </c>
      <c r="P79" s="123">
        <f t="shared" si="21"/>
        <v>40</v>
      </c>
      <c r="Q79" s="124">
        <f t="shared" si="22"/>
        <v>100</v>
      </c>
      <c r="R79" s="125">
        <v>74000</v>
      </c>
      <c r="S79" s="126">
        <v>44400</v>
      </c>
      <c r="T79" s="127">
        <f t="shared" si="23"/>
        <v>60</v>
      </c>
      <c r="U79" s="128" t="str">
        <f t="shared" si="24"/>
        <v/>
      </c>
      <c r="V79" s="120">
        <v>29600</v>
      </c>
      <c r="W79" s="129">
        <f t="shared" si="25"/>
        <v>40</v>
      </c>
      <c r="X79" s="130">
        <f t="shared" si="26"/>
        <v>100</v>
      </c>
      <c r="Y79" s="131" t="s">
        <v>57</v>
      </c>
      <c r="Z79" s="132"/>
      <c r="AA79" s="133">
        <v>15</v>
      </c>
      <c r="AB79" s="134">
        <f t="shared" si="27"/>
        <v>1.5</v>
      </c>
      <c r="AC79" s="135">
        <v>15</v>
      </c>
      <c r="AD79" s="134">
        <f t="shared" si="28"/>
        <v>1.5</v>
      </c>
      <c r="AE79" s="135">
        <v>0</v>
      </c>
      <c r="AF79" s="134">
        <f t="shared" si="29"/>
        <v>0</v>
      </c>
      <c r="AG79" s="136">
        <f t="shared" si="30"/>
        <v>30</v>
      </c>
      <c r="AH79" s="137">
        <f t="shared" si="31"/>
        <v>3</v>
      </c>
      <c r="AI79" s="133">
        <v>13</v>
      </c>
      <c r="AJ79" s="134">
        <f t="shared" si="32"/>
        <v>7.15</v>
      </c>
      <c r="AK79" s="138"/>
      <c r="AL79" s="134"/>
      <c r="AM79" s="139">
        <f t="shared" si="33"/>
        <v>13</v>
      </c>
      <c r="AN79" s="137">
        <f t="shared" si="34"/>
        <v>7.15</v>
      </c>
      <c r="AO79" s="140">
        <f t="shared" si="35"/>
        <v>10.15</v>
      </c>
      <c r="AQ79" s="142" t="str">
        <f t="shared" si="36"/>
        <v/>
      </c>
      <c r="AR79" s="142">
        <f t="shared" si="37"/>
        <v>44400</v>
      </c>
      <c r="AS79" s="143">
        <v>1215</v>
      </c>
      <c r="AT79" s="161" t="s">
        <v>666</v>
      </c>
      <c r="AU79" s="145" t="s">
        <v>667</v>
      </c>
      <c r="AV79" s="146" t="s">
        <v>60</v>
      </c>
      <c r="AW79" s="147" t="s">
        <v>61</v>
      </c>
      <c r="AX79" s="148" t="s">
        <v>645</v>
      </c>
      <c r="AY79" s="145" t="s">
        <v>62</v>
      </c>
      <c r="AZ79" s="160" t="s">
        <v>653</v>
      </c>
      <c r="BA79" s="150" t="s">
        <v>654</v>
      </c>
      <c r="BB79" s="150" t="s">
        <v>646</v>
      </c>
      <c r="BC79" s="151" t="s">
        <v>655</v>
      </c>
      <c r="BD79" s="150" t="s">
        <v>654</v>
      </c>
      <c r="BE79" s="150" t="s">
        <v>646</v>
      </c>
      <c r="BF79" s="151" t="s">
        <v>655</v>
      </c>
    </row>
    <row r="80" spans="1:58" s="174" customFormat="1" ht="56.25" x14ac:dyDescent="0.2">
      <c r="A80" s="152">
        <v>76</v>
      </c>
      <c r="B80" s="110">
        <v>87</v>
      </c>
      <c r="C80" s="111" t="s">
        <v>645</v>
      </c>
      <c r="D80" s="112" t="s">
        <v>646</v>
      </c>
      <c r="E80" s="153" t="s">
        <v>668</v>
      </c>
      <c r="F80" s="175" t="s">
        <v>669</v>
      </c>
      <c r="G80" s="154" t="s">
        <v>78</v>
      </c>
      <c r="H80" s="116" t="s">
        <v>670</v>
      </c>
      <c r="I80" s="155" t="s">
        <v>671</v>
      </c>
      <c r="J80" s="118"/>
      <c r="K80" s="119">
        <v>84000</v>
      </c>
      <c r="L80" s="120">
        <v>50400</v>
      </c>
      <c r="M80" s="121">
        <f t="shared" si="19"/>
        <v>60</v>
      </c>
      <c r="N80" s="122" t="str">
        <f t="shared" si="20"/>
        <v/>
      </c>
      <c r="O80" s="120">
        <v>33600</v>
      </c>
      <c r="P80" s="123">
        <f t="shared" si="21"/>
        <v>40</v>
      </c>
      <c r="Q80" s="124">
        <f t="shared" si="22"/>
        <v>100</v>
      </c>
      <c r="R80" s="125">
        <v>84000</v>
      </c>
      <c r="S80" s="126">
        <v>50400</v>
      </c>
      <c r="T80" s="127">
        <f t="shared" si="23"/>
        <v>60</v>
      </c>
      <c r="U80" s="128" t="str">
        <f t="shared" si="24"/>
        <v/>
      </c>
      <c r="V80" s="120">
        <v>33600</v>
      </c>
      <c r="W80" s="129">
        <f t="shared" si="25"/>
        <v>40</v>
      </c>
      <c r="X80" s="130">
        <f t="shared" si="26"/>
        <v>100</v>
      </c>
      <c r="Y80" s="131" t="s">
        <v>57</v>
      </c>
      <c r="Z80" s="132"/>
      <c r="AA80" s="133">
        <v>15</v>
      </c>
      <c r="AB80" s="134">
        <f t="shared" si="27"/>
        <v>1.5</v>
      </c>
      <c r="AC80" s="135">
        <v>15</v>
      </c>
      <c r="AD80" s="134">
        <f t="shared" si="28"/>
        <v>1.5</v>
      </c>
      <c r="AE80" s="135">
        <v>0</v>
      </c>
      <c r="AF80" s="134">
        <f t="shared" si="29"/>
        <v>0</v>
      </c>
      <c r="AG80" s="136">
        <f t="shared" si="30"/>
        <v>30</v>
      </c>
      <c r="AH80" s="137">
        <f t="shared" si="31"/>
        <v>3</v>
      </c>
      <c r="AI80" s="133">
        <v>9</v>
      </c>
      <c r="AJ80" s="134">
        <f t="shared" si="32"/>
        <v>4.95</v>
      </c>
      <c r="AK80" s="138"/>
      <c r="AL80" s="134"/>
      <c r="AM80" s="139">
        <f t="shared" si="33"/>
        <v>9</v>
      </c>
      <c r="AN80" s="137">
        <f t="shared" si="34"/>
        <v>4.95</v>
      </c>
      <c r="AO80" s="140">
        <f t="shared" si="35"/>
        <v>7.95</v>
      </c>
      <c r="AP80" s="141"/>
      <c r="AQ80" s="142" t="str">
        <f t="shared" si="36"/>
        <v/>
      </c>
      <c r="AR80" s="142">
        <f t="shared" si="37"/>
        <v>50400</v>
      </c>
      <c r="AS80" s="143">
        <v>1216</v>
      </c>
      <c r="AT80" s="161" t="s">
        <v>672</v>
      </c>
      <c r="AU80" s="145" t="s">
        <v>673</v>
      </c>
      <c r="AV80" s="146" t="s">
        <v>60</v>
      </c>
      <c r="AW80" s="147" t="s">
        <v>61</v>
      </c>
      <c r="AX80" s="148" t="s">
        <v>645</v>
      </c>
      <c r="AY80" s="145" t="s">
        <v>62</v>
      </c>
      <c r="AZ80" s="160" t="s">
        <v>653</v>
      </c>
      <c r="BA80" s="150" t="s">
        <v>654</v>
      </c>
      <c r="BB80" s="150" t="s">
        <v>646</v>
      </c>
      <c r="BC80" s="151" t="s">
        <v>655</v>
      </c>
      <c r="BD80" s="150" t="s">
        <v>654</v>
      </c>
      <c r="BE80" s="150" t="s">
        <v>646</v>
      </c>
      <c r="BF80" s="151" t="s">
        <v>655</v>
      </c>
    </row>
    <row r="81" spans="1:58" s="141" customFormat="1" ht="45" x14ac:dyDescent="0.2">
      <c r="A81" s="152">
        <v>77</v>
      </c>
      <c r="B81" s="110">
        <v>13</v>
      </c>
      <c r="C81" s="111" t="s">
        <v>674</v>
      </c>
      <c r="D81" s="112" t="s">
        <v>675</v>
      </c>
      <c r="E81" s="162" t="s">
        <v>54</v>
      </c>
      <c r="F81" s="179" t="s">
        <v>676</v>
      </c>
      <c r="G81" s="154">
        <v>3</v>
      </c>
      <c r="H81" s="116" t="s">
        <v>677</v>
      </c>
      <c r="I81" s="155" t="s">
        <v>677</v>
      </c>
      <c r="J81" s="118"/>
      <c r="K81" s="119">
        <v>24384</v>
      </c>
      <c r="L81" s="120">
        <v>14630</v>
      </c>
      <c r="M81" s="121">
        <f t="shared" si="19"/>
        <v>59.998359580052494</v>
      </c>
      <c r="N81" s="122" t="str">
        <f t="shared" si="20"/>
        <v/>
      </c>
      <c r="O81" s="120">
        <v>9754</v>
      </c>
      <c r="P81" s="123">
        <f t="shared" si="21"/>
        <v>40.001640419947506</v>
      </c>
      <c r="Q81" s="124">
        <f t="shared" si="22"/>
        <v>100</v>
      </c>
      <c r="R81" s="125">
        <v>24384</v>
      </c>
      <c r="S81" s="126">
        <v>14630</v>
      </c>
      <c r="T81" s="127">
        <f t="shared" si="23"/>
        <v>60</v>
      </c>
      <c r="U81" s="128" t="str">
        <f t="shared" si="24"/>
        <v/>
      </c>
      <c r="V81" s="120">
        <v>9754</v>
      </c>
      <c r="W81" s="129">
        <f t="shared" si="25"/>
        <v>40</v>
      </c>
      <c r="X81" s="130">
        <f t="shared" si="26"/>
        <v>100</v>
      </c>
      <c r="Y81" s="131" t="s">
        <v>57</v>
      </c>
      <c r="Z81" s="132"/>
      <c r="AA81" s="133">
        <v>15</v>
      </c>
      <c r="AB81" s="134">
        <f t="shared" si="27"/>
        <v>1.5</v>
      </c>
      <c r="AC81" s="135">
        <v>15</v>
      </c>
      <c r="AD81" s="134">
        <f t="shared" si="28"/>
        <v>1.5</v>
      </c>
      <c r="AE81" s="135">
        <v>0</v>
      </c>
      <c r="AF81" s="134">
        <f t="shared" si="29"/>
        <v>0</v>
      </c>
      <c r="AG81" s="136">
        <f t="shared" si="30"/>
        <v>30</v>
      </c>
      <c r="AH81" s="137">
        <f t="shared" si="31"/>
        <v>3</v>
      </c>
      <c r="AI81" s="133">
        <v>15</v>
      </c>
      <c r="AJ81" s="134">
        <f t="shared" si="32"/>
        <v>8.25</v>
      </c>
      <c r="AK81" s="138"/>
      <c r="AL81" s="134"/>
      <c r="AM81" s="139">
        <f t="shared" si="33"/>
        <v>15</v>
      </c>
      <c r="AN81" s="137">
        <f t="shared" si="34"/>
        <v>8.25</v>
      </c>
      <c r="AO81" s="140">
        <f t="shared" si="35"/>
        <v>11.25</v>
      </c>
      <c r="AQ81" s="142" t="str">
        <f t="shared" si="36"/>
        <v/>
      </c>
      <c r="AR81" s="142">
        <f t="shared" si="37"/>
        <v>14630</v>
      </c>
      <c r="AS81" s="143">
        <v>1218</v>
      </c>
      <c r="AT81" s="161" t="s">
        <v>678</v>
      </c>
      <c r="AU81" s="145" t="s">
        <v>679</v>
      </c>
      <c r="AV81" s="146" t="s">
        <v>60</v>
      </c>
      <c r="AW81" s="147" t="s">
        <v>285</v>
      </c>
      <c r="AX81" s="148" t="s">
        <v>674</v>
      </c>
      <c r="AY81" s="145" t="s">
        <v>62</v>
      </c>
      <c r="AZ81" s="160" t="s">
        <v>680</v>
      </c>
      <c r="BA81" s="150" t="s">
        <v>681</v>
      </c>
      <c r="BB81" s="173" t="s">
        <v>675</v>
      </c>
      <c r="BC81" s="151" t="s">
        <v>682</v>
      </c>
      <c r="BD81" s="150" t="s">
        <v>681</v>
      </c>
      <c r="BE81" s="150" t="s">
        <v>675</v>
      </c>
      <c r="BF81" s="151" t="s">
        <v>682</v>
      </c>
    </row>
    <row r="82" spans="1:58" s="141" customFormat="1" ht="56.25" x14ac:dyDescent="0.2">
      <c r="A82" s="152">
        <v>78</v>
      </c>
      <c r="B82" s="110">
        <v>9</v>
      </c>
      <c r="C82" s="111" t="s">
        <v>683</v>
      </c>
      <c r="D82" s="112" t="s">
        <v>684</v>
      </c>
      <c r="E82" s="162" t="s">
        <v>685</v>
      </c>
      <c r="F82" s="179" t="s">
        <v>686</v>
      </c>
      <c r="G82" s="154">
        <v>6</v>
      </c>
      <c r="H82" s="116" t="s">
        <v>687</v>
      </c>
      <c r="I82" s="155" t="s">
        <v>688</v>
      </c>
      <c r="J82" s="118"/>
      <c r="K82" s="119">
        <v>180900</v>
      </c>
      <c r="L82" s="120">
        <v>108540</v>
      </c>
      <c r="M82" s="121">
        <f t="shared" si="19"/>
        <v>60</v>
      </c>
      <c r="N82" s="122" t="str">
        <f t="shared" si="20"/>
        <v/>
      </c>
      <c r="O82" s="120">
        <v>72360</v>
      </c>
      <c r="P82" s="123">
        <f t="shared" si="21"/>
        <v>40</v>
      </c>
      <c r="Q82" s="124">
        <f t="shared" si="22"/>
        <v>100</v>
      </c>
      <c r="R82" s="125">
        <v>180900</v>
      </c>
      <c r="S82" s="126">
        <v>108540</v>
      </c>
      <c r="T82" s="127">
        <f t="shared" si="23"/>
        <v>60</v>
      </c>
      <c r="U82" s="128" t="str">
        <f t="shared" si="24"/>
        <v/>
      </c>
      <c r="V82" s="120">
        <v>72360</v>
      </c>
      <c r="W82" s="129">
        <f t="shared" si="25"/>
        <v>40</v>
      </c>
      <c r="X82" s="130">
        <f t="shared" si="26"/>
        <v>100</v>
      </c>
      <c r="Y82" s="131" t="s">
        <v>57</v>
      </c>
      <c r="Z82" s="132"/>
      <c r="AA82" s="133">
        <v>15</v>
      </c>
      <c r="AB82" s="134">
        <f t="shared" si="27"/>
        <v>1.5</v>
      </c>
      <c r="AC82" s="135">
        <v>15</v>
      </c>
      <c r="AD82" s="134">
        <f t="shared" si="28"/>
        <v>1.5</v>
      </c>
      <c r="AE82" s="135">
        <v>0</v>
      </c>
      <c r="AF82" s="134">
        <f t="shared" si="29"/>
        <v>0</v>
      </c>
      <c r="AG82" s="136">
        <f t="shared" si="30"/>
        <v>30</v>
      </c>
      <c r="AH82" s="137">
        <f t="shared" si="31"/>
        <v>3</v>
      </c>
      <c r="AI82" s="133">
        <v>15</v>
      </c>
      <c r="AJ82" s="134">
        <f t="shared" si="32"/>
        <v>8.25</v>
      </c>
      <c r="AK82" s="138"/>
      <c r="AL82" s="134"/>
      <c r="AM82" s="139">
        <f t="shared" si="33"/>
        <v>15</v>
      </c>
      <c r="AN82" s="137">
        <f t="shared" si="34"/>
        <v>8.25</v>
      </c>
      <c r="AO82" s="140">
        <f t="shared" si="35"/>
        <v>11.25</v>
      </c>
      <c r="AQ82" s="142">
        <f t="shared" si="36"/>
        <v>97686</v>
      </c>
      <c r="AR82" s="142" t="str">
        <f t="shared" si="37"/>
        <v/>
      </c>
      <c r="AS82" s="143">
        <v>1219</v>
      </c>
      <c r="AT82" s="161" t="s">
        <v>689</v>
      </c>
      <c r="AU82" s="169" t="s">
        <v>690</v>
      </c>
      <c r="AV82" s="151" t="s">
        <v>60</v>
      </c>
      <c r="AW82" s="147" t="s">
        <v>285</v>
      </c>
      <c r="AX82" s="148" t="s">
        <v>683</v>
      </c>
      <c r="AY82" s="145" t="s">
        <v>62</v>
      </c>
      <c r="AZ82" s="160" t="s">
        <v>691</v>
      </c>
      <c r="BA82" s="150" t="s">
        <v>692</v>
      </c>
      <c r="BB82" s="173" t="s">
        <v>684</v>
      </c>
      <c r="BC82" s="151" t="s">
        <v>569</v>
      </c>
      <c r="BD82" s="150" t="s">
        <v>692</v>
      </c>
      <c r="BE82" s="150" t="s">
        <v>684</v>
      </c>
      <c r="BF82" s="151" t="s">
        <v>569</v>
      </c>
    </row>
    <row r="83" spans="1:58" s="141" customFormat="1" ht="78.75" x14ac:dyDescent="0.2">
      <c r="A83" s="152">
        <v>79</v>
      </c>
      <c r="B83" s="110">
        <v>139</v>
      </c>
      <c r="C83" s="111" t="s">
        <v>693</v>
      </c>
      <c r="D83" s="112" t="s">
        <v>694</v>
      </c>
      <c r="E83" s="153" t="s">
        <v>695</v>
      </c>
      <c r="F83" s="175" t="s">
        <v>696</v>
      </c>
      <c r="G83" s="154">
        <v>3</v>
      </c>
      <c r="H83" s="116" t="s">
        <v>697</v>
      </c>
      <c r="I83" s="155" t="s">
        <v>697</v>
      </c>
      <c r="J83" s="118"/>
      <c r="K83" s="119">
        <v>148083.1</v>
      </c>
      <c r="L83" s="120">
        <v>88000</v>
      </c>
      <c r="M83" s="121">
        <f t="shared" si="19"/>
        <v>59.426092511569514</v>
      </c>
      <c r="N83" s="122" t="str">
        <f t="shared" si="20"/>
        <v/>
      </c>
      <c r="O83" s="120">
        <v>60083.1</v>
      </c>
      <c r="P83" s="123">
        <f t="shared" si="21"/>
        <v>40.573907488430478</v>
      </c>
      <c r="Q83" s="124">
        <f t="shared" si="22"/>
        <v>100</v>
      </c>
      <c r="R83" s="125">
        <v>148083.1</v>
      </c>
      <c r="S83" s="126">
        <v>88000</v>
      </c>
      <c r="T83" s="127">
        <f t="shared" si="23"/>
        <v>59.43</v>
      </c>
      <c r="U83" s="128" t="str">
        <f t="shared" si="24"/>
        <v/>
      </c>
      <c r="V83" s="120">
        <v>60083.1</v>
      </c>
      <c r="W83" s="129">
        <f t="shared" si="25"/>
        <v>40.57</v>
      </c>
      <c r="X83" s="130">
        <f t="shared" si="26"/>
        <v>100</v>
      </c>
      <c r="Y83" s="131" t="s">
        <v>57</v>
      </c>
      <c r="Z83" s="132"/>
      <c r="AA83" s="133">
        <v>15</v>
      </c>
      <c r="AB83" s="134">
        <f t="shared" si="27"/>
        <v>1.5</v>
      </c>
      <c r="AC83" s="135">
        <v>15</v>
      </c>
      <c r="AD83" s="134">
        <f t="shared" si="28"/>
        <v>1.5</v>
      </c>
      <c r="AE83" s="135">
        <v>0</v>
      </c>
      <c r="AF83" s="134">
        <f t="shared" si="29"/>
        <v>0</v>
      </c>
      <c r="AG83" s="136">
        <f t="shared" si="30"/>
        <v>30</v>
      </c>
      <c r="AH83" s="137">
        <f t="shared" si="31"/>
        <v>3</v>
      </c>
      <c r="AI83" s="133">
        <v>15</v>
      </c>
      <c r="AJ83" s="134">
        <f t="shared" si="32"/>
        <v>8.25</v>
      </c>
      <c r="AK83" s="138"/>
      <c r="AL83" s="134"/>
      <c r="AM83" s="139">
        <f t="shared" si="33"/>
        <v>15</v>
      </c>
      <c r="AN83" s="137">
        <f t="shared" si="34"/>
        <v>8.25</v>
      </c>
      <c r="AO83" s="140">
        <f t="shared" si="35"/>
        <v>11.25</v>
      </c>
      <c r="AQ83" s="142" t="str">
        <f t="shared" si="36"/>
        <v/>
      </c>
      <c r="AR83" s="142">
        <f t="shared" si="37"/>
        <v>88000</v>
      </c>
      <c r="AS83" s="143">
        <v>1220</v>
      </c>
      <c r="AT83" s="161" t="s">
        <v>698</v>
      </c>
      <c r="AU83" s="145" t="s">
        <v>699</v>
      </c>
      <c r="AV83" s="157" t="s">
        <v>60</v>
      </c>
      <c r="AW83" s="158" t="s">
        <v>112</v>
      </c>
      <c r="AX83" s="159" t="s">
        <v>693</v>
      </c>
      <c r="AY83" s="145" t="s">
        <v>62</v>
      </c>
      <c r="AZ83" s="160" t="s">
        <v>700</v>
      </c>
      <c r="BA83" s="150" t="s">
        <v>701</v>
      </c>
      <c r="BB83" s="150" t="s">
        <v>694</v>
      </c>
      <c r="BC83" s="151" t="s">
        <v>702</v>
      </c>
      <c r="BD83" s="150" t="s">
        <v>701</v>
      </c>
      <c r="BE83" s="150" t="s">
        <v>694</v>
      </c>
      <c r="BF83" s="151" t="s">
        <v>702</v>
      </c>
    </row>
    <row r="84" spans="1:58" s="141" customFormat="1" ht="90" x14ac:dyDescent="0.2">
      <c r="A84" s="152">
        <v>80</v>
      </c>
      <c r="B84" s="110">
        <v>140</v>
      </c>
      <c r="C84" s="111" t="s">
        <v>693</v>
      </c>
      <c r="D84" s="112" t="s">
        <v>694</v>
      </c>
      <c r="E84" s="153" t="s">
        <v>703</v>
      </c>
      <c r="F84" s="175" t="s">
        <v>704</v>
      </c>
      <c r="G84" s="154" t="s">
        <v>78</v>
      </c>
      <c r="H84" s="116" t="s">
        <v>705</v>
      </c>
      <c r="I84" s="155" t="s">
        <v>705</v>
      </c>
      <c r="J84" s="118"/>
      <c r="K84" s="119">
        <v>22896.83</v>
      </c>
      <c r="L84" s="120">
        <v>13700</v>
      </c>
      <c r="M84" s="121">
        <f t="shared" si="19"/>
        <v>59.833610154768145</v>
      </c>
      <c r="N84" s="122" t="str">
        <f t="shared" si="20"/>
        <v/>
      </c>
      <c r="O84" s="120">
        <v>9196.83</v>
      </c>
      <c r="P84" s="123">
        <f t="shared" si="21"/>
        <v>40.166389845231848</v>
      </c>
      <c r="Q84" s="124">
        <f t="shared" si="22"/>
        <v>100</v>
      </c>
      <c r="R84" s="125">
        <v>22896.83</v>
      </c>
      <c r="S84" s="126">
        <v>13700</v>
      </c>
      <c r="T84" s="127">
        <f t="shared" si="23"/>
        <v>59.83</v>
      </c>
      <c r="U84" s="128" t="str">
        <f t="shared" si="24"/>
        <v/>
      </c>
      <c r="V84" s="120">
        <v>9196.83</v>
      </c>
      <c r="W84" s="129">
        <f t="shared" si="25"/>
        <v>40.17</v>
      </c>
      <c r="X84" s="130">
        <f t="shared" si="26"/>
        <v>100</v>
      </c>
      <c r="Y84" s="131" t="s">
        <v>57</v>
      </c>
      <c r="Z84" s="132"/>
      <c r="AA84" s="133">
        <v>15</v>
      </c>
      <c r="AB84" s="134">
        <f t="shared" si="27"/>
        <v>1.5</v>
      </c>
      <c r="AC84" s="135">
        <v>15</v>
      </c>
      <c r="AD84" s="134">
        <f t="shared" si="28"/>
        <v>1.5</v>
      </c>
      <c r="AE84" s="135">
        <v>0</v>
      </c>
      <c r="AF84" s="134">
        <f t="shared" si="29"/>
        <v>0</v>
      </c>
      <c r="AG84" s="136">
        <f t="shared" si="30"/>
        <v>30</v>
      </c>
      <c r="AH84" s="137">
        <f t="shared" si="31"/>
        <v>3</v>
      </c>
      <c r="AI84" s="133">
        <v>9</v>
      </c>
      <c r="AJ84" s="134">
        <f t="shared" si="32"/>
        <v>4.95</v>
      </c>
      <c r="AK84" s="138"/>
      <c r="AL84" s="134"/>
      <c r="AM84" s="139">
        <f t="shared" si="33"/>
        <v>9</v>
      </c>
      <c r="AN84" s="137">
        <f t="shared" si="34"/>
        <v>4.95</v>
      </c>
      <c r="AO84" s="140">
        <f t="shared" si="35"/>
        <v>7.95</v>
      </c>
      <c r="AQ84" s="142" t="str">
        <f t="shared" si="36"/>
        <v/>
      </c>
      <c r="AR84" s="142">
        <f t="shared" si="37"/>
        <v>13700</v>
      </c>
      <c r="AS84" s="143">
        <v>1221</v>
      </c>
      <c r="AT84" s="161" t="s">
        <v>706</v>
      </c>
      <c r="AU84" s="145" t="s">
        <v>707</v>
      </c>
      <c r="AV84" s="157" t="s">
        <v>60</v>
      </c>
      <c r="AW84" s="158" t="s">
        <v>112</v>
      </c>
      <c r="AX84" s="159" t="s">
        <v>693</v>
      </c>
      <c r="AY84" s="145" t="s">
        <v>62</v>
      </c>
      <c r="AZ84" s="160" t="s">
        <v>700</v>
      </c>
      <c r="BA84" s="150" t="s">
        <v>701</v>
      </c>
      <c r="BB84" s="150" t="s">
        <v>694</v>
      </c>
      <c r="BC84" s="151" t="s">
        <v>702</v>
      </c>
      <c r="BD84" s="150" t="s">
        <v>701</v>
      </c>
      <c r="BE84" s="150" t="s">
        <v>694</v>
      </c>
      <c r="BF84" s="151" t="s">
        <v>702</v>
      </c>
    </row>
    <row r="85" spans="1:58" s="141" customFormat="1" ht="146.25" x14ac:dyDescent="0.2">
      <c r="A85" s="152">
        <v>81</v>
      </c>
      <c r="B85" s="110">
        <v>68</v>
      </c>
      <c r="C85" s="111" t="s">
        <v>708</v>
      </c>
      <c r="D85" s="112" t="s">
        <v>709</v>
      </c>
      <c r="E85" s="153" t="s">
        <v>710</v>
      </c>
      <c r="F85" s="175" t="s">
        <v>711</v>
      </c>
      <c r="G85" s="154">
        <v>3</v>
      </c>
      <c r="H85" s="116" t="s">
        <v>712</v>
      </c>
      <c r="I85" s="155" t="s">
        <v>713</v>
      </c>
      <c r="J85" s="118"/>
      <c r="K85" s="119">
        <v>63550</v>
      </c>
      <c r="L85" s="180">
        <v>31139.5</v>
      </c>
      <c r="M85" s="121">
        <f t="shared" si="19"/>
        <v>49</v>
      </c>
      <c r="N85" s="122" t="str">
        <f t="shared" si="20"/>
        <v/>
      </c>
      <c r="O85" s="180">
        <v>32410.5</v>
      </c>
      <c r="P85" s="123">
        <f t="shared" si="21"/>
        <v>51</v>
      </c>
      <c r="Q85" s="124">
        <f t="shared" si="22"/>
        <v>100</v>
      </c>
      <c r="R85" s="181">
        <v>49650</v>
      </c>
      <c r="S85" s="182">
        <v>24328.5</v>
      </c>
      <c r="T85" s="127">
        <f t="shared" si="23"/>
        <v>49</v>
      </c>
      <c r="U85" s="128" t="str">
        <f t="shared" si="24"/>
        <v/>
      </c>
      <c r="V85" s="180">
        <v>25321.5</v>
      </c>
      <c r="W85" s="129">
        <f t="shared" si="25"/>
        <v>51</v>
      </c>
      <c r="X85" s="130">
        <f t="shared" si="26"/>
        <v>100</v>
      </c>
      <c r="Y85" s="131" t="s">
        <v>57</v>
      </c>
      <c r="Z85" s="132" t="s">
        <v>714</v>
      </c>
      <c r="AA85" s="133">
        <v>15</v>
      </c>
      <c r="AB85" s="134">
        <f t="shared" si="27"/>
        <v>1.5</v>
      </c>
      <c r="AC85" s="135">
        <v>15</v>
      </c>
      <c r="AD85" s="134">
        <f t="shared" si="28"/>
        <v>1.5</v>
      </c>
      <c r="AE85" s="135">
        <v>7</v>
      </c>
      <c r="AF85" s="134">
        <f t="shared" si="29"/>
        <v>1.75</v>
      </c>
      <c r="AG85" s="136">
        <f t="shared" si="30"/>
        <v>37</v>
      </c>
      <c r="AH85" s="137">
        <f t="shared" si="31"/>
        <v>4.75</v>
      </c>
      <c r="AI85" s="133">
        <v>15</v>
      </c>
      <c r="AJ85" s="134">
        <f t="shared" si="32"/>
        <v>8.25</v>
      </c>
      <c r="AK85" s="138"/>
      <c r="AL85" s="134"/>
      <c r="AM85" s="139">
        <f t="shared" si="33"/>
        <v>15</v>
      </c>
      <c r="AN85" s="137">
        <f t="shared" si="34"/>
        <v>8.25</v>
      </c>
      <c r="AO85" s="140">
        <f t="shared" si="35"/>
        <v>13</v>
      </c>
      <c r="AQ85" s="142" t="str">
        <f t="shared" si="36"/>
        <v/>
      </c>
      <c r="AR85" s="142">
        <f t="shared" si="37"/>
        <v>24328.5</v>
      </c>
      <c r="AS85" s="143">
        <v>1222</v>
      </c>
      <c r="AT85" s="161" t="s">
        <v>715</v>
      </c>
      <c r="AU85" s="145" t="s">
        <v>716</v>
      </c>
      <c r="AV85" s="146" t="s">
        <v>60</v>
      </c>
      <c r="AW85" s="147" t="s">
        <v>133</v>
      </c>
      <c r="AX85" s="148" t="s">
        <v>708</v>
      </c>
      <c r="AY85" s="145" t="s">
        <v>62</v>
      </c>
      <c r="AZ85" s="160" t="s">
        <v>717</v>
      </c>
      <c r="BA85" s="150" t="s">
        <v>718</v>
      </c>
      <c r="BB85" s="150" t="s">
        <v>709</v>
      </c>
      <c r="BC85" s="151" t="s">
        <v>719</v>
      </c>
      <c r="BD85" s="150" t="s">
        <v>718</v>
      </c>
      <c r="BE85" s="150" t="s">
        <v>709</v>
      </c>
      <c r="BF85" s="151" t="s">
        <v>719</v>
      </c>
    </row>
    <row r="86" spans="1:58" s="141" customFormat="1" ht="45" x14ac:dyDescent="0.2">
      <c r="A86" s="152">
        <v>82</v>
      </c>
      <c r="B86" s="110">
        <v>69</v>
      </c>
      <c r="C86" s="111" t="s">
        <v>708</v>
      </c>
      <c r="D86" s="112" t="s">
        <v>709</v>
      </c>
      <c r="E86" s="153" t="s">
        <v>720</v>
      </c>
      <c r="F86" s="175" t="s">
        <v>1493</v>
      </c>
      <c r="G86" s="167" t="s">
        <v>78</v>
      </c>
      <c r="H86" s="116" t="s">
        <v>721</v>
      </c>
      <c r="I86" s="155" t="s">
        <v>721</v>
      </c>
      <c r="J86" s="118"/>
      <c r="K86" s="119">
        <v>35000</v>
      </c>
      <c r="L86" s="120">
        <v>17150</v>
      </c>
      <c r="M86" s="121">
        <f t="shared" si="19"/>
        <v>49</v>
      </c>
      <c r="N86" s="122" t="str">
        <f t="shared" si="20"/>
        <v/>
      </c>
      <c r="O86" s="120">
        <v>17850</v>
      </c>
      <c r="P86" s="123">
        <f t="shared" si="21"/>
        <v>51</v>
      </c>
      <c r="Q86" s="124">
        <f t="shared" si="22"/>
        <v>100</v>
      </c>
      <c r="R86" s="125">
        <v>35000</v>
      </c>
      <c r="S86" s="126">
        <v>17150</v>
      </c>
      <c r="T86" s="127">
        <f t="shared" si="23"/>
        <v>49</v>
      </c>
      <c r="U86" s="128" t="str">
        <f t="shared" si="24"/>
        <v/>
      </c>
      <c r="V86" s="120">
        <v>17850</v>
      </c>
      <c r="W86" s="129">
        <f t="shared" si="25"/>
        <v>51</v>
      </c>
      <c r="X86" s="130">
        <f t="shared" si="26"/>
        <v>100</v>
      </c>
      <c r="Y86" s="131" t="s">
        <v>57</v>
      </c>
      <c r="Z86" s="132"/>
      <c r="AA86" s="133">
        <v>15</v>
      </c>
      <c r="AB86" s="134">
        <f t="shared" si="27"/>
        <v>1.5</v>
      </c>
      <c r="AC86" s="135">
        <v>15</v>
      </c>
      <c r="AD86" s="134">
        <f t="shared" si="28"/>
        <v>1.5</v>
      </c>
      <c r="AE86" s="135">
        <v>7</v>
      </c>
      <c r="AF86" s="134">
        <f t="shared" si="29"/>
        <v>1.75</v>
      </c>
      <c r="AG86" s="136">
        <f t="shared" si="30"/>
        <v>37</v>
      </c>
      <c r="AH86" s="137">
        <f t="shared" si="31"/>
        <v>4.75</v>
      </c>
      <c r="AI86" s="168">
        <v>9</v>
      </c>
      <c r="AJ86" s="134">
        <f t="shared" si="32"/>
        <v>4.95</v>
      </c>
      <c r="AK86" s="138"/>
      <c r="AL86" s="134"/>
      <c r="AM86" s="139">
        <f t="shared" si="33"/>
        <v>9</v>
      </c>
      <c r="AN86" s="137">
        <f t="shared" si="34"/>
        <v>4.95</v>
      </c>
      <c r="AO86" s="140">
        <f t="shared" si="35"/>
        <v>9.6999999999999993</v>
      </c>
      <c r="AQ86" s="142" t="str">
        <f t="shared" si="36"/>
        <v/>
      </c>
      <c r="AR86" s="142">
        <f t="shared" si="37"/>
        <v>17150</v>
      </c>
      <c r="AS86" s="143">
        <v>1223</v>
      </c>
      <c r="AT86" s="161" t="s">
        <v>722</v>
      </c>
      <c r="AU86" s="145" t="s">
        <v>723</v>
      </c>
      <c r="AV86" s="146" t="s">
        <v>60</v>
      </c>
      <c r="AW86" s="147" t="s">
        <v>133</v>
      </c>
      <c r="AX86" s="148" t="s">
        <v>708</v>
      </c>
      <c r="AY86" s="145" t="s">
        <v>62</v>
      </c>
      <c r="AZ86" s="160" t="s">
        <v>717</v>
      </c>
      <c r="BA86" s="150" t="s">
        <v>718</v>
      </c>
      <c r="BB86" s="150" t="s">
        <v>709</v>
      </c>
      <c r="BC86" s="151" t="s">
        <v>719</v>
      </c>
      <c r="BD86" s="150" t="s">
        <v>718</v>
      </c>
      <c r="BE86" s="150" t="s">
        <v>709</v>
      </c>
      <c r="BF86" s="151" t="s">
        <v>719</v>
      </c>
    </row>
    <row r="87" spans="1:58" s="141" customFormat="1" ht="67.5" x14ac:dyDescent="0.2">
      <c r="A87" s="152">
        <v>83</v>
      </c>
      <c r="B87" s="110">
        <v>202</v>
      </c>
      <c r="C87" s="111" t="s">
        <v>724</v>
      </c>
      <c r="D87" s="112" t="s">
        <v>725</v>
      </c>
      <c r="E87" s="153" t="s">
        <v>55</v>
      </c>
      <c r="F87" s="175" t="s">
        <v>55</v>
      </c>
      <c r="G87" s="154">
        <v>3</v>
      </c>
      <c r="H87" s="116" t="s">
        <v>726</v>
      </c>
      <c r="I87" s="155" t="s">
        <v>726</v>
      </c>
      <c r="J87" s="118"/>
      <c r="K87" s="119">
        <v>50920</v>
      </c>
      <c r="L87" s="120">
        <v>25460</v>
      </c>
      <c r="M87" s="121">
        <f t="shared" si="19"/>
        <v>50</v>
      </c>
      <c r="N87" s="122" t="str">
        <f t="shared" si="20"/>
        <v/>
      </c>
      <c r="O87" s="120">
        <v>25460</v>
      </c>
      <c r="P87" s="123">
        <f t="shared" si="21"/>
        <v>50</v>
      </c>
      <c r="Q87" s="124">
        <f t="shared" si="22"/>
        <v>100</v>
      </c>
      <c r="R87" s="125">
        <v>50920</v>
      </c>
      <c r="S87" s="126">
        <v>25460</v>
      </c>
      <c r="T87" s="127">
        <f t="shared" si="23"/>
        <v>50</v>
      </c>
      <c r="U87" s="128" t="str">
        <f t="shared" si="24"/>
        <v/>
      </c>
      <c r="V87" s="120">
        <v>25460</v>
      </c>
      <c r="W87" s="129">
        <f t="shared" si="25"/>
        <v>50</v>
      </c>
      <c r="X87" s="130">
        <f t="shared" si="26"/>
        <v>100</v>
      </c>
      <c r="Y87" s="131" t="s">
        <v>57</v>
      </c>
      <c r="Z87" s="132"/>
      <c r="AA87" s="133">
        <v>15</v>
      </c>
      <c r="AB87" s="134">
        <f t="shared" si="27"/>
        <v>1.5</v>
      </c>
      <c r="AC87" s="135">
        <v>15</v>
      </c>
      <c r="AD87" s="134">
        <f t="shared" si="28"/>
        <v>1.5</v>
      </c>
      <c r="AE87" s="135">
        <v>7</v>
      </c>
      <c r="AF87" s="134">
        <f t="shared" si="29"/>
        <v>1.75</v>
      </c>
      <c r="AG87" s="136">
        <f t="shared" si="30"/>
        <v>37</v>
      </c>
      <c r="AH87" s="137">
        <f t="shared" si="31"/>
        <v>4.75</v>
      </c>
      <c r="AI87" s="133">
        <v>15</v>
      </c>
      <c r="AJ87" s="134">
        <f t="shared" si="32"/>
        <v>8.25</v>
      </c>
      <c r="AK87" s="138"/>
      <c r="AL87" s="134"/>
      <c r="AM87" s="139">
        <f t="shared" si="33"/>
        <v>15</v>
      </c>
      <c r="AN87" s="137">
        <f t="shared" si="34"/>
        <v>8.25</v>
      </c>
      <c r="AO87" s="140">
        <f t="shared" si="35"/>
        <v>13</v>
      </c>
      <c r="AQ87" s="142" t="str">
        <f t="shared" si="36"/>
        <v/>
      </c>
      <c r="AR87" s="142">
        <f t="shared" si="37"/>
        <v>25460</v>
      </c>
      <c r="AS87" s="143">
        <v>1224</v>
      </c>
      <c r="AT87" s="161" t="s">
        <v>727</v>
      </c>
      <c r="AU87" s="145" t="s">
        <v>728</v>
      </c>
      <c r="AV87" s="157" t="s">
        <v>60</v>
      </c>
      <c r="AW87" s="158" t="s">
        <v>101</v>
      </c>
      <c r="AX87" s="159" t="s">
        <v>724</v>
      </c>
      <c r="AY87" s="145" t="s">
        <v>62</v>
      </c>
      <c r="AZ87" s="160" t="s">
        <v>729</v>
      </c>
      <c r="BA87" s="150" t="s">
        <v>730</v>
      </c>
      <c r="BB87" s="150" t="s">
        <v>725</v>
      </c>
      <c r="BC87" s="151" t="s">
        <v>731</v>
      </c>
      <c r="BD87" s="150" t="s">
        <v>730</v>
      </c>
      <c r="BE87" s="150" t="s">
        <v>725</v>
      </c>
      <c r="BF87" s="151" t="s">
        <v>731</v>
      </c>
    </row>
    <row r="88" spans="1:58" s="141" customFormat="1" ht="101.25" x14ac:dyDescent="0.2">
      <c r="A88" s="152">
        <v>84</v>
      </c>
      <c r="B88" s="110">
        <v>217</v>
      </c>
      <c r="C88" s="111" t="s">
        <v>724</v>
      </c>
      <c r="D88" s="112" t="s">
        <v>725</v>
      </c>
      <c r="E88" s="153" t="s">
        <v>1489</v>
      </c>
      <c r="F88" s="175" t="s">
        <v>1494</v>
      </c>
      <c r="G88" s="167" t="s">
        <v>78</v>
      </c>
      <c r="H88" s="116" t="s">
        <v>732</v>
      </c>
      <c r="I88" s="155" t="s">
        <v>732</v>
      </c>
      <c r="J88" s="118"/>
      <c r="K88" s="119">
        <v>29645</v>
      </c>
      <c r="L88" s="120">
        <v>14822</v>
      </c>
      <c r="M88" s="121">
        <f t="shared" si="19"/>
        <v>49.998313374936757</v>
      </c>
      <c r="N88" s="122" t="str">
        <f t="shared" si="20"/>
        <v/>
      </c>
      <c r="O88" s="120">
        <v>14823</v>
      </c>
      <c r="P88" s="123">
        <f t="shared" si="21"/>
        <v>50.001686625063243</v>
      </c>
      <c r="Q88" s="124">
        <f t="shared" si="22"/>
        <v>100</v>
      </c>
      <c r="R88" s="125">
        <v>29645</v>
      </c>
      <c r="S88" s="126">
        <v>14822</v>
      </c>
      <c r="T88" s="127">
        <f t="shared" si="23"/>
        <v>50</v>
      </c>
      <c r="U88" s="128" t="str">
        <f t="shared" si="24"/>
        <v/>
      </c>
      <c r="V88" s="120">
        <v>14823</v>
      </c>
      <c r="W88" s="129">
        <f t="shared" si="25"/>
        <v>50</v>
      </c>
      <c r="X88" s="130">
        <f t="shared" si="26"/>
        <v>100</v>
      </c>
      <c r="Y88" s="131" t="s">
        <v>57</v>
      </c>
      <c r="Z88" s="132"/>
      <c r="AA88" s="133">
        <v>15</v>
      </c>
      <c r="AB88" s="134">
        <f t="shared" si="27"/>
        <v>1.5</v>
      </c>
      <c r="AC88" s="135">
        <v>15</v>
      </c>
      <c r="AD88" s="134">
        <f t="shared" si="28"/>
        <v>1.5</v>
      </c>
      <c r="AE88" s="135">
        <v>7</v>
      </c>
      <c r="AF88" s="134">
        <f t="shared" si="29"/>
        <v>1.75</v>
      </c>
      <c r="AG88" s="136">
        <f t="shared" si="30"/>
        <v>37</v>
      </c>
      <c r="AH88" s="137">
        <f t="shared" si="31"/>
        <v>4.75</v>
      </c>
      <c r="AI88" s="168">
        <v>9</v>
      </c>
      <c r="AJ88" s="134">
        <f t="shared" si="32"/>
        <v>4.95</v>
      </c>
      <c r="AK88" s="138"/>
      <c r="AL88" s="134"/>
      <c r="AM88" s="139">
        <f t="shared" si="33"/>
        <v>9</v>
      </c>
      <c r="AN88" s="137">
        <f t="shared" si="34"/>
        <v>4.95</v>
      </c>
      <c r="AO88" s="140">
        <f t="shared" si="35"/>
        <v>9.6999999999999993</v>
      </c>
      <c r="AQ88" s="142" t="str">
        <f t="shared" si="36"/>
        <v/>
      </c>
      <c r="AR88" s="142">
        <f t="shared" si="37"/>
        <v>14822</v>
      </c>
      <c r="AS88" s="143">
        <v>1225</v>
      </c>
      <c r="AT88" s="161" t="s">
        <v>733</v>
      </c>
      <c r="AU88" s="145" t="s">
        <v>734</v>
      </c>
      <c r="AV88" s="157" t="s">
        <v>60</v>
      </c>
      <c r="AW88" s="158" t="s">
        <v>101</v>
      </c>
      <c r="AX88" s="159" t="s">
        <v>724</v>
      </c>
      <c r="AY88" s="145" t="s">
        <v>62</v>
      </c>
      <c r="AZ88" s="160" t="s">
        <v>729</v>
      </c>
      <c r="BA88" s="150" t="s">
        <v>730</v>
      </c>
      <c r="BB88" s="150" t="s">
        <v>725</v>
      </c>
      <c r="BC88" s="151" t="s">
        <v>731</v>
      </c>
      <c r="BD88" s="150" t="s">
        <v>730</v>
      </c>
      <c r="BE88" s="150" t="s">
        <v>725</v>
      </c>
      <c r="BF88" s="151" t="s">
        <v>731</v>
      </c>
    </row>
    <row r="89" spans="1:58" s="141" customFormat="1" ht="56.25" x14ac:dyDescent="0.2">
      <c r="A89" s="152">
        <v>85</v>
      </c>
      <c r="B89" s="110">
        <v>183</v>
      </c>
      <c r="C89" s="111" t="s">
        <v>735</v>
      </c>
      <c r="D89" s="112" t="s">
        <v>736</v>
      </c>
      <c r="E89" s="153" t="s">
        <v>737</v>
      </c>
      <c r="F89" s="179" t="s">
        <v>55</v>
      </c>
      <c r="G89" s="154">
        <v>3</v>
      </c>
      <c r="H89" s="116" t="s">
        <v>738</v>
      </c>
      <c r="I89" s="155" t="s">
        <v>739</v>
      </c>
      <c r="J89" s="118"/>
      <c r="K89" s="119">
        <v>112629</v>
      </c>
      <c r="L89" s="120">
        <v>55188</v>
      </c>
      <c r="M89" s="121">
        <f t="shared" si="19"/>
        <v>48.999813547132618</v>
      </c>
      <c r="N89" s="122" t="str">
        <f t="shared" si="20"/>
        <v/>
      </c>
      <c r="O89" s="120">
        <v>57441</v>
      </c>
      <c r="P89" s="123">
        <f t="shared" si="21"/>
        <v>51.000186452867382</v>
      </c>
      <c r="Q89" s="124">
        <f t="shared" si="22"/>
        <v>100</v>
      </c>
      <c r="R89" s="125">
        <v>112629</v>
      </c>
      <c r="S89" s="126">
        <v>55188</v>
      </c>
      <c r="T89" s="127">
        <f t="shared" si="23"/>
        <v>49</v>
      </c>
      <c r="U89" s="128" t="str">
        <f t="shared" si="24"/>
        <v/>
      </c>
      <c r="V89" s="120">
        <v>57441</v>
      </c>
      <c r="W89" s="129">
        <f t="shared" si="25"/>
        <v>51</v>
      </c>
      <c r="X89" s="130">
        <f t="shared" si="26"/>
        <v>100</v>
      </c>
      <c r="Y89" s="131" t="s">
        <v>57</v>
      </c>
      <c r="Z89" s="132"/>
      <c r="AA89" s="133">
        <v>15</v>
      </c>
      <c r="AB89" s="134">
        <f t="shared" si="27"/>
        <v>1.5</v>
      </c>
      <c r="AC89" s="135">
        <v>15</v>
      </c>
      <c r="AD89" s="134">
        <f t="shared" si="28"/>
        <v>1.5</v>
      </c>
      <c r="AE89" s="135">
        <v>7</v>
      </c>
      <c r="AF89" s="134">
        <f t="shared" si="29"/>
        <v>1.75</v>
      </c>
      <c r="AG89" s="136">
        <f t="shared" si="30"/>
        <v>37</v>
      </c>
      <c r="AH89" s="137">
        <f t="shared" si="31"/>
        <v>4.75</v>
      </c>
      <c r="AI89" s="133">
        <v>15</v>
      </c>
      <c r="AJ89" s="134">
        <f t="shared" si="32"/>
        <v>8.25</v>
      </c>
      <c r="AK89" s="138"/>
      <c r="AL89" s="134"/>
      <c r="AM89" s="139">
        <f t="shared" si="33"/>
        <v>15</v>
      </c>
      <c r="AN89" s="137">
        <f t="shared" si="34"/>
        <v>8.25</v>
      </c>
      <c r="AO89" s="140">
        <f t="shared" si="35"/>
        <v>13</v>
      </c>
      <c r="AQ89" s="142" t="str">
        <f t="shared" si="36"/>
        <v/>
      </c>
      <c r="AR89" s="142">
        <f t="shared" si="37"/>
        <v>55188</v>
      </c>
      <c r="AS89" s="143">
        <v>1226</v>
      </c>
      <c r="AT89" s="161" t="s">
        <v>740</v>
      </c>
      <c r="AU89" s="145" t="s">
        <v>741</v>
      </c>
      <c r="AV89" s="157" t="s">
        <v>60</v>
      </c>
      <c r="AW89" s="158" t="s">
        <v>173</v>
      </c>
      <c r="AX89" s="159" t="s">
        <v>735</v>
      </c>
      <c r="AY89" s="145" t="s">
        <v>62</v>
      </c>
      <c r="AZ89" s="160" t="s">
        <v>742</v>
      </c>
      <c r="BA89" s="150" t="s">
        <v>743</v>
      </c>
      <c r="BB89" s="150" t="s">
        <v>736</v>
      </c>
      <c r="BC89" s="151" t="s">
        <v>744</v>
      </c>
      <c r="BD89" s="150" t="s">
        <v>743</v>
      </c>
      <c r="BE89" s="150" t="s">
        <v>736</v>
      </c>
      <c r="BF89" s="151" t="s">
        <v>744</v>
      </c>
    </row>
    <row r="90" spans="1:58" s="141" customFormat="1" ht="90" x14ac:dyDescent="0.2">
      <c r="A90" s="152">
        <v>86</v>
      </c>
      <c r="B90" s="110">
        <v>211</v>
      </c>
      <c r="C90" s="111" t="s">
        <v>745</v>
      </c>
      <c r="D90" s="112" t="s">
        <v>746</v>
      </c>
      <c r="E90" s="153" t="s">
        <v>747</v>
      </c>
      <c r="F90" s="175" t="s">
        <v>748</v>
      </c>
      <c r="G90" s="154">
        <v>6</v>
      </c>
      <c r="H90" s="116" t="s">
        <v>749</v>
      </c>
      <c r="I90" s="155" t="s">
        <v>750</v>
      </c>
      <c r="J90" s="118"/>
      <c r="K90" s="119">
        <v>310998</v>
      </c>
      <c r="L90" s="120">
        <v>186590</v>
      </c>
      <c r="M90" s="121">
        <f t="shared" si="19"/>
        <v>59.99717039980964</v>
      </c>
      <c r="N90" s="122" t="str">
        <f t="shared" si="20"/>
        <v/>
      </c>
      <c r="O90" s="120">
        <v>124408</v>
      </c>
      <c r="P90" s="123">
        <f t="shared" si="21"/>
        <v>40.002829600190353</v>
      </c>
      <c r="Q90" s="124">
        <f t="shared" si="22"/>
        <v>100</v>
      </c>
      <c r="R90" s="125">
        <v>310998</v>
      </c>
      <c r="S90" s="126">
        <v>186590</v>
      </c>
      <c r="T90" s="127">
        <f t="shared" si="23"/>
        <v>60</v>
      </c>
      <c r="U90" s="128" t="str">
        <f t="shared" si="24"/>
        <v/>
      </c>
      <c r="V90" s="120">
        <v>124408</v>
      </c>
      <c r="W90" s="129">
        <f t="shared" si="25"/>
        <v>40</v>
      </c>
      <c r="X90" s="130">
        <f t="shared" si="26"/>
        <v>100</v>
      </c>
      <c r="Y90" s="131" t="s">
        <v>57</v>
      </c>
      <c r="Z90" s="132"/>
      <c r="AA90" s="133">
        <v>15</v>
      </c>
      <c r="AB90" s="134">
        <f t="shared" si="27"/>
        <v>1.5</v>
      </c>
      <c r="AC90" s="135">
        <v>15</v>
      </c>
      <c r="AD90" s="134">
        <f t="shared" si="28"/>
        <v>1.5</v>
      </c>
      <c r="AE90" s="135">
        <v>0</v>
      </c>
      <c r="AF90" s="134">
        <f t="shared" si="29"/>
        <v>0</v>
      </c>
      <c r="AG90" s="136">
        <f t="shared" si="30"/>
        <v>30</v>
      </c>
      <c r="AH90" s="137">
        <f t="shared" si="31"/>
        <v>3</v>
      </c>
      <c r="AI90" s="133">
        <v>15</v>
      </c>
      <c r="AJ90" s="134">
        <f t="shared" si="32"/>
        <v>8.25</v>
      </c>
      <c r="AK90" s="138"/>
      <c r="AL90" s="134"/>
      <c r="AM90" s="139">
        <f t="shared" si="33"/>
        <v>15</v>
      </c>
      <c r="AN90" s="137">
        <f t="shared" si="34"/>
        <v>8.25</v>
      </c>
      <c r="AO90" s="140">
        <f t="shared" si="35"/>
        <v>11.25</v>
      </c>
      <c r="AQ90" s="142">
        <f t="shared" si="36"/>
        <v>167931</v>
      </c>
      <c r="AR90" s="142" t="str">
        <f t="shared" si="37"/>
        <v/>
      </c>
      <c r="AS90" s="143">
        <v>1228</v>
      </c>
      <c r="AT90" s="161" t="s">
        <v>751</v>
      </c>
      <c r="AU90" s="145" t="s">
        <v>752</v>
      </c>
      <c r="AV90" s="157" t="s">
        <v>60</v>
      </c>
      <c r="AW90" s="158" t="s">
        <v>101</v>
      </c>
      <c r="AX90" s="159" t="s">
        <v>745</v>
      </c>
      <c r="AY90" s="145" t="s">
        <v>62</v>
      </c>
      <c r="AZ90" s="160" t="s">
        <v>753</v>
      </c>
      <c r="BA90" s="150" t="s">
        <v>754</v>
      </c>
      <c r="BB90" s="150" t="s">
        <v>746</v>
      </c>
      <c r="BC90" s="151" t="s">
        <v>755</v>
      </c>
      <c r="BD90" s="150" t="s">
        <v>754</v>
      </c>
      <c r="BE90" s="150" t="s">
        <v>746</v>
      </c>
      <c r="BF90" s="151" t="s">
        <v>755</v>
      </c>
    </row>
    <row r="91" spans="1:58" s="141" customFormat="1" ht="78.75" x14ac:dyDescent="0.2">
      <c r="A91" s="152">
        <v>87</v>
      </c>
      <c r="B91" s="110">
        <v>213</v>
      </c>
      <c r="C91" s="111" t="s">
        <v>745</v>
      </c>
      <c r="D91" s="112" t="s">
        <v>746</v>
      </c>
      <c r="E91" s="153" t="s">
        <v>756</v>
      </c>
      <c r="F91" s="175" t="s">
        <v>757</v>
      </c>
      <c r="G91" s="154" t="s">
        <v>78</v>
      </c>
      <c r="H91" s="116" t="s">
        <v>758</v>
      </c>
      <c r="I91" s="155" t="s">
        <v>759</v>
      </c>
      <c r="J91" s="118"/>
      <c r="K91" s="119">
        <v>25460</v>
      </c>
      <c r="L91" s="120">
        <v>15200</v>
      </c>
      <c r="M91" s="121">
        <f t="shared" si="19"/>
        <v>59.701492537313428</v>
      </c>
      <c r="N91" s="122" t="str">
        <f t="shared" si="20"/>
        <v/>
      </c>
      <c r="O91" s="120">
        <v>10260</v>
      </c>
      <c r="P91" s="123">
        <f t="shared" si="21"/>
        <v>40.298507462686565</v>
      </c>
      <c r="Q91" s="124">
        <f t="shared" si="22"/>
        <v>100</v>
      </c>
      <c r="R91" s="125">
        <v>25460</v>
      </c>
      <c r="S91" s="126">
        <v>15200</v>
      </c>
      <c r="T91" s="127">
        <f t="shared" si="23"/>
        <v>59.7</v>
      </c>
      <c r="U91" s="128" t="str">
        <f t="shared" si="24"/>
        <v/>
      </c>
      <c r="V91" s="120">
        <v>10260</v>
      </c>
      <c r="W91" s="129">
        <f t="shared" si="25"/>
        <v>40.299999999999997</v>
      </c>
      <c r="X91" s="130">
        <f t="shared" si="26"/>
        <v>100</v>
      </c>
      <c r="Y91" s="131" t="s">
        <v>57</v>
      </c>
      <c r="Z91" s="132"/>
      <c r="AA91" s="133">
        <v>15</v>
      </c>
      <c r="AB91" s="134">
        <f t="shared" si="27"/>
        <v>1.5</v>
      </c>
      <c r="AC91" s="135">
        <v>15</v>
      </c>
      <c r="AD91" s="134">
        <f t="shared" si="28"/>
        <v>1.5</v>
      </c>
      <c r="AE91" s="135">
        <v>0</v>
      </c>
      <c r="AF91" s="134">
        <f t="shared" si="29"/>
        <v>0</v>
      </c>
      <c r="AG91" s="136">
        <f t="shared" si="30"/>
        <v>30</v>
      </c>
      <c r="AH91" s="137">
        <f t="shared" si="31"/>
        <v>3</v>
      </c>
      <c r="AI91" s="133">
        <v>9</v>
      </c>
      <c r="AJ91" s="134">
        <f t="shared" si="32"/>
        <v>4.95</v>
      </c>
      <c r="AK91" s="138"/>
      <c r="AL91" s="134"/>
      <c r="AM91" s="139">
        <f t="shared" si="33"/>
        <v>9</v>
      </c>
      <c r="AN91" s="137">
        <f t="shared" si="34"/>
        <v>4.95</v>
      </c>
      <c r="AO91" s="140">
        <f t="shared" si="35"/>
        <v>7.95</v>
      </c>
      <c r="AQ91" s="142" t="str">
        <f t="shared" si="36"/>
        <v/>
      </c>
      <c r="AR91" s="142">
        <f t="shared" si="37"/>
        <v>15200</v>
      </c>
      <c r="AS91" s="143">
        <v>1230</v>
      </c>
      <c r="AT91" s="161" t="s">
        <v>760</v>
      </c>
      <c r="AU91" s="145" t="s">
        <v>761</v>
      </c>
      <c r="AV91" s="157" t="s">
        <v>60</v>
      </c>
      <c r="AW91" s="158" t="s">
        <v>101</v>
      </c>
      <c r="AX91" s="159" t="s">
        <v>745</v>
      </c>
      <c r="AY91" s="145" t="s">
        <v>62</v>
      </c>
      <c r="AZ91" s="160" t="s">
        <v>753</v>
      </c>
      <c r="BA91" s="150" t="s">
        <v>754</v>
      </c>
      <c r="BB91" s="150" t="s">
        <v>746</v>
      </c>
      <c r="BC91" s="151" t="s">
        <v>755</v>
      </c>
      <c r="BD91" s="150" t="s">
        <v>754</v>
      </c>
      <c r="BE91" s="150" t="s">
        <v>746</v>
      </c>
      <c r="BF91" s="151" t="s">
        <v>755</v>
      </c>
    </row>
    <row r="92" spans="1:58" s="141" customFormat="1" ht="101.25" x14ac:dyDescent="0.2">
      <c r="A92" s="152">
        <v>88</v>
      </c>
      <c r="B92" s="110">
        <v>212</v>
      </c>
      <c r="C92" s="111" t="s">
        <v>745</v>
      </c>
      <c r="D92" s="112" t="s">
        <v>746</v>
      </c>
      <c r="E92" s="153" t="s">
        <v>762</v>
      </c>
      <c r="F92" s="175" t="s">
        <v>763</v>
      </c>
      <c r="G92" s="154" t="s">
        <v>96</v>
      </c>
      <c r="H92" s="116" t="s">
        <v>764</v>
      </c>
      <c r="I92" s="155" t="s">
        <v>764</v>
      </c>
      <c r="J92" s="118"/>
      <c r="K92" s="119">
        <v>160000</v>
      </c>
      <c r="L92" s="120">
        <v>96000</v>
      </c>
      <c r="M92" s="121">
        <f t="shared" si="19"/>
        <v>60</v>
      </c>
      <c r="N92" s="122" t="str">
        <f t="shared" si="20"/>
        <v/>
      </c>
      <c r="O92" s="120">
        <v>64000</v>
      </c>
      <c r="P92" s="123">
        <f t="shared" si="21"/>
        <v>40</v>
      </c>
      <c r="Q92" s="124">
        <f t="shared" si="22"/>
        <v>100</v>
      </c>
      <c r="R92" s="125">
        <v>160000</v>
      </c>
      <c r="S92" s="126">
        <v>96000</v>
      </c>
      <c r="T92" s="127">
        <f t="shared" si="23"/>
        <v>60</v>
      </c>
      <c r="U92" s="128" t="str">
        <f t="shared" si="24"/>
        <v/>
      </c>
      <c r="V92" s="120">
        <v>64000</v>
      </c>
      <c r="W92" s="129">
        <f t="shared" si="25"/>
        <v>40</v>
      </c>
      <c r="X92" s="130">
        <f t="shared" si="26"/>
        <v>100</v>
      </c>
      <c r="Y92" s="131" t="s">
        <v>57</v>
      </c>
      <c r="Z92" s="132"/>
      <c r="AA92" s="133">
        <v>15</v>
      </c>
      <c r="AB92" s="134">
        <f t="shared" si="27"/>
        <v>1.5</v>
      </c>
      <c r="AC92" s="135">
        <v>15</v>
      </c>
      <c r="AD92" s="134">
        <f t="shared" si="28"/>
        <v>1.5</v>
      </c>
      <c r="AE92" s="135">
        <v>0</v>
      </c>
      <c r="AF92" s="134">
        <f t="shared" si="29"/>
        <v>0</v>
      </c>
      <c r="AG92" s="136">
        <f t="shared" si="30"/>
        <v>30</v>
      </c>
      <c r="AH92" s="137">
        <f t="shared" si="31"/>
        <v>3</v>
      </c>
      <c r="AI92" s="133">
        <v>3</v>
      </c>
      <c r="AJ92" s="134">
        <f t="shared" si="32"/>
        <v>1.6500000000000001</v>
      </c>
      <c r="AK92" s="138"/>
      <c r="AL92" s="134"/>
      <c r="AM92" s="139">
        <f t="shared" si="33"/>
        <v>3</v>
      </c>
      <c r="AN92" s="137">
        <f t="shared" si="34"/>
        <v>1.6500000000000001</v>
      </c>
      <c r="AO92" s="140">
        <f t="shared" si="35"/>
        <v>4.6500000000000004</v>
      </c>
      <c r="AQ92" s="142" t="str">
        <f t="shared" si="36"/>
        <v/>
      </c>
      <c r="AR92" s="142">
        <f t="shared" si="37"/>
        <v>96000</v>
      </c>
      <c r="AS92" s="143">
        <v>1231</v>
      </c>
      <c r="AT92" s="161" t="s">
        <v>765</v>
      </c>
      <c r="AU92" s="145" t="s">
        <v>766</v>
      </c>
      <c r="AV92" s="157" t="s">
        <v>60</v>
      </c>
      <c r="AW92" s="158" t="s">
        <v>101</v>
      </c>
      <c r="AX92" s="159" t="s">
        <v>745</v>
      </c>
      <c r="AY92" s="145" t="s">
        <v>62</v>
      </c>
      <c r="AZ92" s="160" t="s">
        <v>753</v>
      </c>
      <c r="BA92" s="150" t="s">
        <v>754</v>
      </c>
      <c r="BB92" s="150" t="s">
        <v>746</v>
      </c>
      <c r="BC92" s="151" t="s">
        <v>755</v>
      </c>
      <c r="BD92" s="150" t="s">
        <v>754</v>
      </c>
      <c r="BE92" s="150" t="s">
        <v>746</v>
      </c>
      <c r="BF92" s="151" t="s">
        <v>755</v>
      </c>
    </row>
    <row r="93" spans="1:58" s="141" customFormat="1" ht="45" x14ac:dyDescent="0.2">
      <c r="A93" s="152">
        <v>89</v>
      </c>
      <c r="B93" s="110">
        <v>104</v>
      </c>
      <c r="C93" s="111" t="s">
        <v>767</v>
      </c>
      <c r="D93" s="112" t="s">
        <v>768</v>
      </c>
      <c r="E93" s="153" t="s">
        <v>54</v>
      </c>
      <c r="F93" s="175" t="s">
        <v>769</v>
      </c>
      <c r="G93" s="154">
        <v>3</v>
      </c>
      <c r="H93" s="116" t="s">
        <v>770</v>
      </c>
      <c r="I93" s="155" t="s">
        <v>770</v>
      </c>
      <c r="J93" s="118"/>
      <c r="K93" s="119">
        <v>300824</v>
      </c>
      <c r="L93" s="120">
        <v>180494.4</v>
      </c>
      <c r="M93" s="121">
        <f t="shared" si="19"/>
        <v>60</v>
      </c>
      <c r="N93" s="122" t="str">
        <f t="shared" si="20"/>
        <v/>
      </c>
      <c r="O93" s="120">
        <v>120329.60000000001</v>
      </c>
      <c r="P93" s="123">
        <f t="shared" si="21"/>
        <v>40</v>
      </c>
      <c r="Q93" s="124">
        <f t="shared" si="22"/>
        <v>100</v>
      </c>
      <c r="R93" s="125">
        <v>300824</v>
      </c>
      <c r="S93" s="126">
        <v>180494.4</v>
      </c>
      <c r="T93" s="127">
        <f t="shared" si="23"/>
        <v>60</v>
      </c>
      <c r="U93" s="128" t="str">
        <f t="shared" si="24"/>
        <v/>
      </c>
      <c r="V93" s="120">
        <v>120329.60000000001</v>
      </c>
      <c r="W93" s="129">
        <f t="shared" si="25"/>
        <v>40</v>
      </c>
      <c r="X93" s="130">
        <f t="shared" si="26"/>
        <v>100</v>
      </c>
      <c r="Y93" s="131" t="s">
        <v>57</v>
      </c>
      <c r="Z93" s="132"/>
      <c r="AA93" s="133">
        <v>15</v>
      </c>
      <c r="AB93" s="134">
        <f t="shared" si="27"/>
        <v>1.5</v>
      </c>
      <c r="AC93" s="135">
        <v>15</v>
      </c>
      <c r="AD93" s="134">
        <f t="shared" si="28"/>
        <v>1.5</v>
      </c>
      <c r="AE93" s="135">
        <v>0</v>
      </c>
      <c r="AF93" s="134">
        <f t="shared" si="29"/>
        <v>0</v>
      </c>
      <c r="AG93" s="136">
        <f t="shared" si="30"/>
        <v>30</v>
      </c>
      <c r="AH93" s="137">
        <f t="shared" si="31"/>
        <v>3</v>
      </c>
      <c r="AI93" s="133">
        <v>15</v>
      </c>
      <c r="AJ93" s="134">
        <f t="shared" si="32"/>
        <v>8.25</v>
      </c>
      <c r="AK93" s="138"/>
      <c r="AL93" s="134"/>
      <c r="AM93" s="139">
        <f t="shared" si="33"/>
        <v>15</v>
      </c>
      <c r="AN93" s="137">
        <f t="shared" si="34"/>
        <v>8.25</v>
      </c>
      <c r="AO93" s="140">
        <f t="shared" si="35"/>
        <v>11.25</v>
      </c>
      <c r="AQ93" s="142">
        <f t="shared" si="36"/>
        <v>162444.96</v>
      </c>
      <c r="AR93" s="142" t="str">
        <f t="shared" si="37"/>
        <v/>
      </c>
      <c r="AS93" s="143">
        <v>1232</v>
      </c>
      <c r="AT93" s="161" t="s">
        <v>771</v>
      </c>
      <c r="AU93" s="145" t="s">
        <v>772</v>
      </c>
      <c r="AV93" s="146" t="s">
        <v>60</v>
      </c>
      <c r="AW93" s="147" t="s">
        <v>61</v>
      </c>
      <c r="AX93" s="148" t="s">
        <v>767</v>
      </c>
      <c r="AY93" s="145" t="s">
        <v>62</v>
      </c>
      <c r="AZ93" s="160" t="s">
        <v>773</v>
      </c>
      <c r="BA93" s="150" t="s">
        <v>774</v>
      </c>
      <c r="BB93" s="150" t="s">
        <v>768</v>
      </c>
      <c r="BC93" s="151" t="s">
        <v>775</v>
      </c>
      <c r="BD93" s="150" t="s">
        <v>774</v>
      </c>
      <c r="BE93" s="150" t="s">
        <v>768</v>
      </c>
      <c r="BF93" s="151" t="s">
        <v>775</v>
      </c>
    </row>
    <row r="94" spans="1:58" s="141" customFormat="1" ht="90" x14ac:dyDescent="0.2">
      <c r="A94" s="152">
        <v>90</v>
      </c>
      <c r="B94" s="110">
        <v>119</v>
      </c>
      <c r="C94" s="111" t="s">
        <v>767</v>
      </c>
      <c r="D94" s="112" t="s">
        <v>768</v>
      </c>
      <c r="E94" s="153" t="s">
        <v>776</v>
      </c>
      <c r="F94" s="175" t="s">
        <v>777</v>
      </c>
      <c r="G94" s="154">
        <v>6</v>
      </c>
      <c r="H94" s="116" t="s">
        <v>778</v>
      </c>
      <c r="I94" s="155" t="s">
        <v>778</v>
      </c>
      <c r="J94" s="118"/>
      <c r="K94" s="119">
        <v>194810</v>
      </c>
      <c r="L94" s="120">
        <v>116886</v>
      </c>
      <c r="M94" s="121">
        <f t="shared" si="19"/>
        <v>60</v>
      </c>
      <c r="N94" s="122" t="str">
        <f t="shared" si="20"/>
        <v/>
      </c>
      <c r="O94" s="120">
        <v>77924</v>
      </c>
      <c r="P94" s="123">
        <f t="shared" si="21"/>
        <v>40</v>
      </c>
      <c r="Q94" s="124">
        <f t="shared" si="22"/>
        <v>100</v>
      </c>
      <c r="R94" s="125">
        <v>194810</v>
      </c>
      <c r="S94" s="126">
        <v>116886</v>
      </c>
      <c r="T94" s="127">
        <f t="shared" si="23"/>
        <v>60</v>
      </c>
      <c r="U94" s="128" t="str">
        <f t="shared" si="24"/>
        <v/>
      </c>
      <c r="V94" s="120">
        <v>77924</v>
      </c>
      <c r="W94" s="129">
        <f t="shared" si="25"/>
        <v>40</v>
      </c>
      <c r="X94" s="130">
        <f t="shared" si="26"/>
        <v>100</v>
      </c>
      <c r="Y94" s="131" t="s">
        <v>57</v>
      </c>
      <c r="Z94" s="132"/>
      <c r="AA94" s="133">
        <v>15</v>
      </c>
      <c r="AB94" s="134">
        <f t="shared" si="27"/>
        <v>1.5</v>
      </c>
      <c r="AC94" s="135">
        <v>15</v>
      </c>
      <c r="AD94" s="134">
        <f t="shared" si="28"/>
        <v>1.5</v>
      </c>
      <c r="AE94" s="135">
        <v>0</v>
      </c>
      <c r="AF94" s="134">
        <f t="shared" si="29"/>
        <v>0</v>
      </c>
      <c r="AG94" s="136">
        <f t="shared" si="30"/>
        <v>30</v>
      </c>
      <c r="AH94" s="137">
        <f t="shared" si="31"/>
        <v>3</v>
      </c>
      <c r="AI94" s="133">
        <v>15</v>
      </c>
      <c r="AJ94" s="134">
        <f t="shared" si="32"/>
        <v>8.25</v>
      </c>
      <c r="AK94" s="138"/>
      <c r="AL94" s="134"/>
      <c r="AM94" s="139">
        <f t="shared" si="33"/>
        <v>15</v>
      </c>
      <c r="AN94" s="137">
        <f t="shared" si="34"/>
        <v>8.25</v>
      </c>
      <c r="AO94" s="140">
        <f t="shared" si="35"/>
        <v>11.25</v>
      </c>
      <c r="AQ94" s="142">
        <f t="shared" si="36"/>
        <v>105197.40000000001</v>
      </c>
      <c r="AR94" s="142" t="str">
        <f t="shared" si="37"/>
        <v/>
      </c>
      <c r="AS94" s="143">
        <v>1233</v>
      </c>
      <c r="AT94" s="161" t="s">
        <v>779</v>
      </c>
      <c r="AU94" s="145" t="s">
        <v>780</v>
      </c>
      <c r="AV94" s="157" t="s">
        <v>60</v>
      </c>
      <c r="AW94" s="158" t="s">
        <v>61</v>
      </c>
      <c r="AX94" s="159" t="s">
        <v>767</v>
      </c>
      <c r="AY94" s="145" t="s">
        <v>62</v>
      </c>
      <c r="AZ94" s="160" t="s">
        <v>773</v>
      </c>
      <c r="BA94" s="150" t="s">
        <v>774</v>
      </c>
      <c r="BB94" s="150" t="s">
        <v>768</v>
      </c>
      <c r="BC94" s="151" t="s">
        <v>775</v>
      </c>
      <c r="BD94" s="150" t="s">
        <v>774</v>
      </c>
      <c r="BE94" s="150" t="s">
        <v>768</v>
      </c>
      <c r="BF94" s="151" t="s">
        <v>775</v>
      </c>
    </row>
    <row r="95" spans="1:58" s="141" customFormat="1" ht="56.25" x14ac:dyDescent="0.2">
      <c r="A95" s="152">
        <v>91</v>
      </c>
      <c r="B95" s="110">
        <v>109</v>
      </c>
      <c r="C95" s="111" t="s">
        <v>767</v>
      </c>
      <c r="D95" s="112" t="s">
        <v>768</v>
      </c>
      <c r="E95" s="153" t="s">
        <v>781</v>
      </c>
      <c r="F95" s="175" t="s">
        <v>782</v>
      </c>
      <c r="G95" s="154" t="s">
        <v>161</v>
      </c>
      <c r="H95" s="116" t="s">
        <v>783</v>
      </c>
      <c r="I95" s="155" t="s">
        <v>783</v>
      </c>
      <c r="J95" s="118"/>
      <c r="K95" s="119">
        <v>22000</v>
      </c>
      <c r="L95" s="120">
        <v>13200</v>
      </c>
      <c r="M95" s="121">
        <f t="shared" si="19"/>
        <v>60</v>
      </c>
      <c r="N95" s="122" t="str">
        <f t="shared" si="20"/>
        <v/>
      </c>
      <c r="O95" s="120">
        <v>8800</v>
      </c>
      <c r="P95" s="123">
        <f t="shared" si="21"/>
        <v>40</v>
      </c>
      <c r="Q95" s="124">
        <f t="shared" si="22"/>
        <v>100</v>
      </c>
      <c r="R95" s="125">
        <v>22000</v>
      </c>
      <c r="S95" s="126">
        <v>13200</v>
      </c>
      <c r="T95" s="127">
        <f t="shared" si="23"/>
        <v>60</v>
      </c>
      <c r="U95" s="128" t="str">
        <f t="shared" si="24"/>
        <v/>
      </c>
      <c r="V95" s="120">
        <v>8800</v>
      </c>
      <c r="W95" s="129">
        <f t="shared" si="25"/>
        <v>40</v>
      </c>
      <c r="X95" s="130">
        <f t="shared" si="26"/>
        <v>100</v>
      </c>
      <c r="Y95" s="131" t="s">
        <v>57</v>
      </c>
      <c r="Z95" s="132"/>
      <c r="AA95" s="133">
        <v>15</v>
      </c>
      <c r="AB95" s="134">
        <f t="shared" si="27"/>
        <v>1.5</v>
      </c>
      <c r="AC95" s="135">
        <v>15</v>
      </c>
      <c r="AD95" s="134">
        <f t="shared" si="28"/>
        <v>1.5</v>
      </c>
      <c r="AE95" s="135">
        <v>0</v>
      </c>
      <c r="AF95" s="134">
        <f t="shared" si="29"/>
        <v>0</v>
      </c>
      <c r="AG95" s="136">
        <f t="shared" si="30"/>
        <v>30</v>
      </c>
      <c r="AH95" s="137">
        <f t="shared" si="31"/>
        <v>3</v>
      </c>
      <c r="AI95" s="133">
        <v>13</v>
      </c>
      <c r="AJ95" s="134">
        <f t="shared" si="32"/>
        <v>7.15</v>
      </c>
      <c r="AK95" s="138"/>
      <c r="AL95" s="134"/>
      <c r="AM95" s="139">
        <f t="shared" si="33"/>
        <v>13</v>
      </c>
      <c r="AN95" s="137">
        <f t="shared" si="34"/>
        <v>7.15</v>
      </c>
      <c r="AO95" s="140">
        <f t="shared" si="35"/>
        <v>10.15</v>
      </c>
      <c r="AQ95" s="142" t="str">
        <f t="shared" si="36"/>
        <v/>
      </c>
      <c r="AR95" s="142">
        <f t="shared" si="37"/>
        <v>13200</v>
      </c>
      <c r="AS95" s="143">
        <v>1234</v>
      </c>
      <c r="AT95" s="161" t="s">
        <v>784</v>
      </c>
      <c r="AU95" s="145" t="s">
        <v>785</v>
      </c>
      <c r="AV95" s="146" t="s">
        <v>60</v>
      </c>
      <c r="AW95" s="147" t="s">
        <v>61</v>
      </c>
      <c r="AX95" s="148" t="s">
        <v>767</v>
      </c>
      <c r="AY95" s="145" t="s">
        <v>62</v>
      </c>
      <c r="AZ95" s="160" t="s">
        <v>773</v>
      </c>
      <c r="BA95" s="150" t="s">
        <v>774</v>
      </c>
      <c r="BB95" s="150" t="s">
        <v>768</v>
      </c>
      <c r="BC95" s="151" t="s">
        <v>775</v>
      </c>
      <c r="BD95" s="150" t="s">
        <v>774</v>
      </c>
      <c r="BE95" s="150" t="s">
        <v>768</v>
      </c>
      <c r="BF95" s="151" t="s">
        <v>775</v>
      </c>
    </row>
    <row r="96" spans="1:58" s="141" customFormat="1" ht="33.75" x14ac:dyDescent="0.2">
      <c r="A96" s="152">
        <v>92</v>
      </c>
      <c r="B96" s="110">
        <v>181</v>
      </c>
      <c r="C96" s="111" t="s">
        <v>786</v>
      </c>
      <c r="D96" s="112" t="s">
        <v>787</v>
      </c>
      <c r="E96" s="153" t="s">
        <v>788</v>
      </c>
      <c r="F96" s="175" t="s">
        <v>462</v>
      </c>
      <c r="G96" s="154" t="s">
        <v>78</v>
      </c>
      <c r="H96" s="116" t="s">
        <v>789</v>
      </c>
      <c r="I96" s="155" t="s">
        <v>790</v>
      </c>
      <c r="J96" s="118"/>
      <c r="K96" s="119">
        <v>45268</v>
      </c>
      <c r="L96" s="120">
        <v>20000</v>
      </c>
      <c r="M96" s="121">
        <f t="shared" si="19"/>
        <v>44.181320137845717</v>
      </c>
      <c r="N96" s="122" t="str">
        <f t="shared" si="20"/>
        <v/>
      </c>
      <c r="O96" s="120">
        <v>25268</v>
      </c>
      <c r="P96" s="123">
        <f t="shared" si="21"/>
        <v>55.818679862154283</v>
      </c>
      <c r="Q96" s="124">
        <f t="shared" si="22"/>
        <v>100</v>
      </c>
      <c r="R96" s="125">
        <v>45268</v>
      </c>
      <c r="S96" s="126">
        <v>20000</v>
      </c>
      <c r="T96" s="127">
        <f t="shared" si="23"/>
        <v>44.18</v>
      </c>
      <c r="U96" s="128" t="str">
        <f t="shared" si="24"/>
        <v/>
      </c>
      <c r="V96" s="120">
        <v>25268</v>
      </c>
      <c r="W96" s="129">
        <f t="shared" si="25"/>
        <v>55.82</v>
      </c>
      <c r="X96" s="130">
        <f t="shared" si="26"/>
        <v>100</v>
      </c>
      <c r="Y96" s="131" t="s">
        <v>57</v>
      </c>
      <c r="Z96" s="132"/>
      <c r="AA96" s="133">
        <v>5</v>
      </c>
      <c r="AB96" s="134">
        <f t="shared" si="27"/>
        <v>0.5</v>
      </c>
      <c r="AC96" s="135">
        <v>15</v>
      </c>
      <c r="AD96" s="134">
        <f t="shared" si="28"/>
        <v>1.5</v>
      </c>
      <c r="AE96" s="135">
        <v>7</v>
      </c>
      <c r="AF96" s="134">
        <f t="shared" si="29"/>
        <v>1.75</v>
      </c>
      <c r="AG96" s="136">
        <f t="shared" si="30"/>
        <v>27</v>
      </c>
      <c r="AH96" s="137">
        <f t="shared" si="31"/>
        <v>3.75</v>
      </c>
      <c r="AI96" s="133">
        <v>9</v>
      </c>
      <c r="AJ96" s="134">
        <f t="shared" si="32"/>
        <v>4.95</v>
      </c>
      <c r="AK96" s="138"/>
      <c r="AL96" s="134"/>
      <c r="AM96" s="139">
        <f t="shared" si="33"/>
        <v>9</v>
      </c>
      <c r="AN96" s="137">
        <f t="shared" si="34"/>
        <v>4.95</v>
      </c>
      <c r="AO96" s="140">
        <f t="shared" si="35"/>
        <v>8.6999999999999993</v>
      </c>
      <c r="AQ96" s="142" t="str">
        <f t="shared" si="36"/>
        <v/>
      </c>
      <c r="AR96" s="142">
        <f t="shared" si="37"/>
        <v>20000</v>
      </c>
      <c r="AS96" s="143">
        <v>1236</v>
      </c>
      <c r="AT96" s="161" t="s">
        <v>791</v>
      </c>
      <c r="AU96" s="145" t="s">
        <v>792</v>
      </c>
      <c r="AV96" s="157" t="s">
        <v>60</v>
      </c>
      <c r="AW96" s="158" t="s">
        <v>173</v>
      </c>
      <c r="AX96" s="159" t="s">
        <v>786</v>
      </c>
      <c r="AY96" s="145" t="s">
        <v>62</v>
      </c>
      <c r="AZ96" s="160" t="s">
        <v>793</v>
      </c>
      <c r="BA96" s="150" t="s">
        <v>794</v>
      </c>
      <c r="BB96" s="150" t="s">
        <v>787</v>
      </c>
      <c r="BC96" s="151" t="s">
        <v>433</v>
      </c>
      <c r="BD96" s="150" t="s">
        <v>794</v>
      </c>
      <c r="BE96" s="150" t="s">
        <v>787</v>
      </c>
      <c r="BF96" s="151" t="s">
        <v>433</v>
      </c>
    </row>
    <row r="97" spans="1:58" s="141" customFormat="1" ht="90" x14ac:dyDescent="0.2">
      <c r="A97" s="152">
        <v>93</v>
      </c>
      <c r="B97" s="110">
        <v>195</v>
      </c>
      <c r="C97" s="111" t="s">
        <v>795</v>
      </c>
      <c r="D97" s="112" t="s">
        <v>796</v>
      </c>
      <c r="E97" s="153" t="s">
        <v>797</v>
      </c>
      <c r="F97" s="175" t="s">
        <v>798</v>
      </c>
      <c r="G97" s="154" t="s">
        <v>141</v>
      </c>
      <c r="H97" s="116" t="s">
        <v>799</v>
      </c>
      <c r="I97" s="155" t="s">
        <v>799</v>
      </c>
      <c r="J97" s="118"/>
      <c r="K97" s="119">
        <v>121000</v>
      </c>
      <c r="L97" s="120">
        <v>72600</v>
      </c>
      <c r="M97" s="121">
        <f t="shared" si="19"/>
        <v>60</v>
      </c>
      <c r="N97" s="122" t="str">
        <f t="shared" si="20"/>
        <v/>
      </c>
      <c r="O97" s="120">
        <v>48400</v>
      </c>
      <c r="P97" s="123">
        <f t="shared" si="21"/>
        <v>40</v>
      </c>
      <c r="Q97" s="124">
        <f t="shared" si="22"/>
        <v>100</v>
      </c>
      <c r="R97" s="125">
        <v>121000</v>
      </c>
      <c r="S97" s="126">
        <v>72600</v>
      </c>
      <c r="T97" s="127">
        <f t="shared" si="23"/>
        <v>60</v>
      </c>
      <c r="U97" s="128" t="str">
        <f t="shared" si="24"/>
        <v/>
      </c>
      <c r="V97" s="120">
        <v>48400</v>
      </c>
      <c r="W97" s="129">
        <f t="shared" si="25"/>
        <v>40</v>
      </c>
      <c r="X97" s="130">
        <f t="shared" si="26"/>
        <v>100</v>
      </c>
      <c r="Y97" s="131" t="s">
        <v>57</v>
      </c>
      <c r="Z97" s="132"/>
      <c r="AA97" s="133">
        <v>15</v>
      </c>
      <c r="AB97" s="134">
        <f t="shared" si="27"/>
        <v>1.5</v>
      </c>
      <c r="AC97" s="135">
        <v>15</v>
      </c>
      <c r="AD97" s="134">
        <f t="shared" si="28"/>
        <v>1.5</v>
      </c>
      <c r="AE97" s="135">
        <v>0</v>
      </c>
      <c r="AF97" s="134">
        <f t="shared" si="29"/>
        <v>0</v>
      </c>
      <c r="AG97" s="136">
        <f t="shared" si="30"/>
        <v>30</v>
      </c>
      <c r="AH97" s="137">
        <f t="shared" si="31"/>
        <v>3</v>
      </c>
      <c r="AI97" s="133">
        <v>11</v>
      </c>
      <c r="AJ97" s="134">
        <f t="shared" si="32"/>
        <v>6.0500000000000007</v>
      </c>
      <c r="AK97" s="138"/>
      <c r="AL97" s="134"/>
      <c r="AM97" s="139">
        <f t="shared" si="33"/>
        <v>11</v>
      </c>
      <c r="AN97" s="137">
        <f t="shared" si="34"/>
        <v>6.0500000000000007</v>
      </c>
      <c r="AO97" s="140">
        <f t="shared" si="35"/>
        <v>9.0500000000000007</v>
      </c>
      <c r="AQ97" s="142" t="str">
        <f t="shared" si="36"/>
        <v/>
      </c>
      <c r="AR97" s="142">
        <f t="shared" si="37"/>
        <v>72600</v>
      </c>
      <c r="AS97" s="135">
        <v>1237</v>
      </c>
      <c r="AT97" s="161" t="s">
        <v>800</v>
      </c>
      <c r="AU97" s="145" t="s">
        <v>801</v>
      </c>
      <c r="AV97" s="157" t="s">
        <v>60</v>
      </c>
      <c r="AW97" s="158" t="s">
        <v>557</v>
      </c>
      <c r="AX97" s="159" t="s">
        <v>795</v>
      </c>
      <c r="AY97" s="145" t="s">
        <v>62</v>
      </c>
      <c r="AZ97" s="160" t="s">
        <v>802</v>
      </c>
      <c r="BA97" s="150" t="s">
        <v>803</v>
      </c>
      <c r="BB97" s="150" t="s">
        <v>796</v>
      </c>
      <c r="BC97" s="151" t="s">
        <v>526</v>
      </c>
      <c r="BD97" s="150" t="s">
        <v>803</v>
      </c>
      <c r="BE97" s="150" t="s">
        <v>796</v>
      </c>
      <c r="BF97" s="151" t="s">
        <v>526</v>
      </c>
    </row>
    <row r="98" spans="1:58" s="141" customFormat="1" ht="56.25" x14ac:dyDescent="0.2">
      <c r="A98" s="152">
        <v>94</v>
      </c>
      <c r="B98" s="110">
        <v>160</v>
      </c>
      <c r="C98" s="111" t="s">
        <v>804</v>
      </c>
      <c r="D98" s="183" t="s">
        <v>805</v>
      </c>
      <c r="E98" s="153" t="s">
        <v>54</v>
      </c>
      <c r="F98" s="175" t="s">
        <v>55</v>
      </c>
      <c r="G98" s="154">
        <v>3</v>
      </c>
      <c r="H98" s="116" t="s">
        <v>806</v>
      </c>
      <c r="I98" s="155" t="s">
        <v>806</v>
      </c>
      <c r="J98" s="118"/>
      <c r="K98" s="119">
        <v>151714</v>
      </c>
      <c r="L98" s="120">
        <v>75857</v>
      </c>
      <c r="M98" s="121">
        <f t="shared" si="19"/>
        <v>50</v>
      </c>
      <c r="N98" s="122" t="str">
        <f t="shared" si="20"/>
        <v/>
      </c>
      <c r="O98" s="120">
        <v>75857</v>
      </c>
      <c r="P98" s="123">
        <f t="shared" si="21"/>
        <v>50</v>
      </c>
      <c r="Q98" s="124">
        <f t="shared" si="22"/>
        <v>100</v>
      </c>
      <c r="R98" s="125">
        <v>151714</v>
      </c>
      <c r="S98" s="126">
        <v>75857</v>
      </c>
      <c r="T98" s="127">
        <f t="shared" si="23"/>
        <v>50</v>
      </c>
      <c r="U98" s="128" t="str">
        <f t="shared" si="24"/>
        <v/>
      </c>
      <c r="V98" s="120">
        <v>75857</v>
      </c>
      <c r="W98" s="129">
        <f t="shared" si="25"/>
        <v>50</v>
      </c>
      <c r="X98" s="130">
        <f t="shared" si="26"/>
        <v>100</v>
      </c>
      <c r="Y98" s="131" t="s">
        <v>57</v>
      </c>
      <c r="Z98" s="132"/>
      <c r="AA98" s="133">
        <v>15</v>
      </c>
      <c r="AB98" s="134">
        <f t="shared" si="27"/>
        <v>1.5</v>
      </c>
      <c r="AC98" s="135">
        <v>15</v>
      </c>
      <c r="AD98" s="134">
        <f t="shared" si="28"/>
        <v>1.5</v>
      </c>
      <c r="AE98" s="135">
        <v>7</v>
      </c>
      <c r="AF98" s="134">
        <f t="shared" si="29"/>
        <v>1.75</v>
      </c>
      <c r="AG98" s="136">
        <f t="shared" si="30"/>
        <v>37</v>
      </c>
      <c r="AH98" s="137">
        <f t="shared" si="31"/>
        <v>4.75</v>
      </c>
      <c r="AI98" s="133">
        <v>15</v>
      </c>
      <c r="AJ98" s="134">
        <f t="shared" si="32"/>
        <v>8.25</v>
      </c>
      <c r="AK98" s="138"/>
      <c r="AL98" s="134"/>
      <c r="AM98" s="139">
        <f t="shared" si="33"/>
        <v>15</v>
      </c>
      <c r="AN98" s="137">
        <f t="shared" si="34"/>
        <v>8.25</v>
      </c>
      <c r="AO98" s="140">
        <f t="shared" si="35"/>
        <v>13</v>
      </c>
      <c r="AQ98" s="142" t="str">
        <f t="shared" si="36"/>
        <v/>
      </c>
      <c r="AR98" s="142">
        <f t="shared" si="37"/>
        <v>75857</v>
      </c>
      <c r="AS98" s="135">
        <v>1238</v>
      </c>
      <c r="AT98" s="161" t="s">
        <v>807</v>
      </c>
      <c r="AU98" s="145" t="s">
        <v>808</v>
      </c>
      <c r="AV98" s="157" t="s">
        <v>60</v>
      </c>
      <c r="AW98" s="158" t="s">
        <v>173</v>
      </c>
      <c r="AX98" s="159" t="s">
        <v>804</v>
      </c>
      <c r="AY98" s="145" t="s">
        <v>62</v>
      </c>
      <c r="AZ98" s="160" t="s">
        <v>809</v>
      </c>
      <c r="BA98" s="150" t="s">
        <v>810</v>
      </c>
      <c r="BB98" s="150" t="s">
        <v>805</v>
      </c>
      <c r="BC98" s="151" t="s">
        <v>811</v>
      </c>
      <c r="BD98" s="150" t="s">
        <v>810</v>
      </c>
      <c r="BE98" s="150" t="s">
        <v>805</v>
      </c>
      <c r="BF98" s="151" t="s">
        <v>811</v>
      </c>
    </row>
    <row r="99" spans="1:58" s="141" customFormat="1" ht="45" x14ac:dyDescent="0.2">
      <c r="A99" s="152">
        <v>95</v>
      </c>
      <c r="B99" s="110">
        <v>162</v>
      </c>
      <c r="C99" s="111" t="s">
        <v>804</v>
      </c>
      <c r="D99" s="183" t="s">
        <v>805</v>
      </c>
      <c r="E99" s="153" t="s">
        <v>535</v>
      </c>
      <c r="F99" s="175" t="s">
        <v>812</v>
      </c>
      <c r="G99" s="154" t="s">
        <v>78</v>
      </c>
      <c r="H99" s="116" t="s">
        <v>813</v>
      </c>
      <c r="I99" s="155" t="s">
        <v>813</v>
      </c>
      <c r="J99" s="118"/>
      <c r="K99" s="119">
        <v>31464</v>
      </c>
      <c r="L99" s="120">
        <v>18878</v>
      </c>
      <c r="M99" s="121">
        <f t="shared" si="19"/>
        <v>59.998728705822522</v>
      </c>
      <c r="N99" s="122" t="str">
        <f t="shared" si="20"/>
        <v/>
      </c>
      <c r="O99" s="120">
        <v>12586</v>
      </c>
      <c r="P99" s="123">
        <f t="shared" si="21"/>
        <v>40.001271294177471</v>
      </c>
      <c r="Q99" s="124">
        <f t="shared" si="22"/>
        <v>100</v>
      </c>
      <c r="R99" s="125">
        <v>31464</v>
      </c>
      <c r="S99" s="126">
        <v>18878</v>
      </c>
      <c r="T99" s="127">
        <f t="shared" si="23"/>
        <v>60</v>
      </c>
      <c r="U99" s="128" t="str">
        <f t="shared" si="24"/>
        <v/>
      </c>
      <c r="V99" s="120">
        <v>12586</v>
      </c>
      <c r="W99" s="129">
        <f t="shared" si="25"/>
        <v>40</v>
      </c>
      <c r="X99" s="130">
        <f t="shared" si="26"/>
        <v>100</v>
      </c>
      <c r="Y99" s="131" t="s">
        <v>57</v>
      </c>
      <c r="Z99" s="132"/>
      <c r="AA99" s="133">
        <v>15</v>
      </c>
      <c r="AB99" s="134">
        <f t="shared" si="27"/>
        <v>1.5</v>
      </c>
      <c r="AC99" s="135">
        <v>15</v>
      </c>
      <c r="AD99" s="134">
        <f t="shared" si="28"/>
        <v>1.5</v>
      </c>
      <c r="AE99" s="135">
        <v>0</v>
      </c>
      <c r="AF99" s="134">
        <f t="shared" si="29"/>
        <v>0</v>
      </c>
      <c r="AG99" s="136">
        <f t="shared" si="30"/>
        <v>30</v>
      </c>
      <c r="AH99" s="137">
        <f t="shared" si="31"/>
        <v>3</v>
      </c>
      <c r="AI99" s="133">
        <v>9</v>
      </c>
      <c r="AJ99" s="134">
        <f t="shared" si="32"/>
        <v>4.95</v>
      </c>
      <c r="AK99" s="138"/>
      <c r="AL99" s="134"/>
      <c r="AM99" s="139">
        <f t="shared" si="33"/>
        <v>9</v>
      </c>
      <c r="AN99" s="137">
        <f t="shared" si="34"/>
        <v>4.95</v>
      </c>
      <c r="AO99" s="140">
        <f t="shared" si="35"/>
        <v>7.95</v>
      </c>
      <c r="AQ99" s="142" t="str">
        <f t="shared" si="36"/>
        <v/>
      </c>
      <c r="AR99" s="142">
        <f t="shared" si="37"/>
        <v>18878</v>
      </c>
      <c r="AS99" s="135">
        <v>1240</v>
      </c>
      <c r="AT99" s="161" t="s">
        <v>814</v>
      </c>
      <c r="AU99" s="145" t="s">
        <v>815</v>
      </c>
      <c r="AV99" s="157" t="s">
        <v>60</v>
      </c>
      <c r="AW99" s="158" t="s">
        <v>173</v>
      </c>
      <c r="AX99" s="159" t="s">
        <v>804</v>
      </c>
      <c r="AY99" s="145" t="s">
        <v>62</v>
      </c>
      <c r="AZ99" s="160" t="s">
        <v>809</v>
      </c>
      <c r="BA99" s="150" t="s">
        <v>810</v>
      </c>
      <c r="BB99" s="150" t="s">
        <v>805</v>
      </c>
      <c r="BC99" s="151" t="s">
        <v>811</v>
      </c>
      <c r="BD99" s="150" t="s">
        <v>810</v>
      </c>
      <c r="BE99" s="150" t="s">
        <v>805</v>
      </c>
      <c r="BF99" s="151" t="s">
        <v>811</v>
      </c>
    </row>
    <row r="100" spans="1:58" s="141" customFormat="1" ht="33.75" x14ac:dyDescent="0.2">
      <c r="A100" s="152">
        <v>96</v>
      </c>
      <c r="B100" s="110">
        <v>59</v>
      </c>
      <c r="C100" s="111" t="s">
        <v>816</v>
      </c>
      <c r="D100" s="183" t="s">
        <v>817</v>
      </c>
      <c r="E100" s="153" t="s">
        <v>54</v>
      </c>
      <c r="F100" s="175" t="s">
        <v>818</v>
      </c>
      <c r="G100" s="154">
        <v>3</v>
      </c>
      <c r="H100" s="116" t="s">
        <v>819</v>
      </c>
      <c r="I100" s="155" t="s">
        <v>820</v>
      </c>
      <c r="J100" s="118"/>
      <c r="K100" s="119">
        <v>19200</v>
      </c>
      <c r="L100" s="120">
        <v>11520</v>
      </c>
      <c r="M100" s="121">
        <f t="shared" si="19"/>
        <v>60</v>
      </c>
      <c r="N100" s="122" t="str">
        <f t="shared" si="20"/>
        <v/>
      </c>
      <c r="O100" s="120">
        <v>7680</v>
      </c>
      <c r="P100" s="123">
        <f t="shared" si="21"/>
        <v>40</v>
      </c>
      <c r="Q100" s="124">
        <f t="shared" si="22"/>
        <v>100</v>
      </c>
      <c r="R100" s="125">
        <v>19200</v>
      </c>
      <c r="S100" s="126">
        <v>11520</v>
      </c>
      <c r="T100" s="127">
        <f t="shared" si="23"/>
        <v>60</v>
      </c>
      <c r="U100" s="128" t="str">
        <f t="shared" si="24"/>
        <v/>
      </c>
      <c r="V100" s="120">
        <v>7680</v>
      </c>
      <c r="W100" s="129">
        <f t="shared" si="25"/>
        <v>40</v>
      </c>
      <c r="X100" s="130">
        <f t="shared" si="26"/>
        <v>100</v>
      </c>
      <c r="Y100" s="131" t="s">
        <v>57</v>
      </c>
      <c r="Z100" s="132"/>
      <c r="AA100" s="133">
        <v>15</v>
      </c>
      <c r="AB100" s="134">
        <f t="shared" si="27"/>
        <v>1.5</v>
      </c>
      <c r="AC100" s="135">
        <v>15</v>
      </c>
      <c r="AD100" s="134">
        <f t="shared" si="28"/>
        <v>1.5</v>
      </c>
      <c r="AE100" s="135">
        <v>0</v>
      </c>
      <c r="AF100" s="134">
        <f t="shared" si="29"/>
        <v>0</v>
      </c>
      <c r="AG100" s="136">
        <f t="shared" si="30"/>
        <v>30</v>
      </c>
      <c r="AH100" s="137">
        <f t="shared" si="31"/>
        <v>3</v>
      </c>
      <c r="AI100" s="133">
        <v>15</v>
      </c>
      <c r="AJ100" s="134">
        <f t="shared" si="32"/>
        <v>8.25</v>
      </c>
      <c r="AK100" s="138"/>
      <c r="AL100" s="134"/>
      <c r="AM100" s="139">
        <f t="shared" si="33"/>
        <v>15</v>
      </c>
      <c r="AN100" s="137">
        <f t="shared" si="34"/>
        <v>8.25</v>
      </c>
      <c r="AO100" s="140">
        <f t="shared" si="35"/>
        <v>11.25</v>
      </c>
      <c r="AQ100" s="142" t="str">
        <f t="shared" si="36"/>
        <v/>
      </c>
      <c r="AR100" s="142">
        <f t="shared" si="37"/>
        <v>11520</v>
      </c>
      <c r="AS100" s="135">
        <v>1242</v>
      </c>
      <c r="AT100" s="161" t="s">
        <v>821</v>
      </c>
      <c r="AU100" s="145" t="s">
        <v>822</v>
      </c>
      <c r="AV100" s="146" t="s">
        <v>60</v>
      </c>
      <c r="AW100" s="147" t="s">
        <v>133</v>
      </c>
      <c r="AX100" s="148" t="s">
        <v>816</v>
      </c>
      <c r="AY100" s="145" t="s">
        <v>62</v>
      </c>
      <c r="AZ100" s="160" t="s">
        <v>823</v>
      </c>
      <c r="BA100" s="150" t="s">
        <v>824</v>
      </c>
      <c r="BB100" s="150" t="s">
        <v>817</v>
      </c>
      <c r="BC100" s="151" t="s">
        <v>344</v>
      </c>
      <c r="BD100" s="150" t="s">
        <v>824</v>
      </c>
      <c r="BE100" s="150" t="s">
        <v>817</v>
      </c>
      <c r="BF100" s="151" t="s">
        <v>344</v>
      </c>
    </row>
    <row r="101" spans="1:58" s="141" customFormat="1" ht="90" x14ac:dyDescent="0.2">
      <c r="A101" s="152">
        <v>97</v>
      </c>
      <c r="B101" s="110">
        <v>141</v>
      </c>
      <c r="C101" s="111" t="s">
        <v>825</v>
      </c>
      <c r="D101" s="183" t="s">
        <v>826</v>
      </c>
      <c r="E101" s="153" t="s">
        <v>827</v>
      </c>
      <c r="F101" s="175" t="s">
        <v>828</v>
      </c>
      <c r="G101" s="154">
        <v>6</v>
      </c>
      <c r="H101" s="116" t="s">
        <v>829</v>
      </c>
      <c r="I101" s="155" t="s">
        <v>829</v>
      </c>
      <c r="J101" s="118"/>
      <c r="K101" s="119">
        <v>132846</v>
      </c>
      <c r="L101" s="120">
        <v>79707</v>
      </c>
      <c r="M101" s="121">
        <f t="shared" si="19"/>
        <v>59.999548349216383</v>
      </c>
      <c r="N101" s="122" t="str">
        <f t="shared" si="20"/>
        <v/>
      </c>
      <c r="O101" s="120">
        <v>53139</v>
      </c>
      <c r="P101" s="123">
        <f t="shared" si="21"/>
        <v>40.000451650783617</v>
      </c>
      <c r="Q101" s="124">
        <f t="shared" si="22"/>
        <v>100</v>
      </c>
      <c r="R101" s="125">
        <v>132846</v>
      </c>
      <c r="S101" s="126">
        <v>79707</v>
      </c>
      <c r="T101" s="127">
        <f t="shared" si="23"/>
        <v>60</v>
      </c>
      <c r="U101" s="128" t="str">
        <f t="shared" si="24"/>
        <v/>
      </c>
      <c r="V101" s="120">
        <v>53139</v>
      </c>
      <c r="W101" s="129">
        <f t="shared" si="25"/>
        <v>40</v>
      </c>
      <c r="X101" s="130">
        <f t="shared" si="26"/>
        <v>100</v>
      </c>
      <c r="Y101" s="131" t="s">
        <v>57</v>
      </c>
      <c r="Z101" s="132"/>
      <c r="AA101" s="133">
        <v>15</v>
      </c>
      <c r="AB101" s="134">
        <f t="shared" si="27"/>
        <v>1.5</v>
      </c>
      <c r="AC101" s="135">
        <v>15</v>
      </c>
      <c r="AD101" s="134">
        <f t="shared" si="28"/>
        <v>1.5</v>
      </c>
      <c r="AE101" s="135">
        <v>0</v>
      </c>
      <c r="AF101" s="134">
        <f t="shared" si="29"/>
        <v>0</v>
      </c>
      <c r="AG101" s="136">
        <f t="shared" si="30"/>
        <v>30</v>
      </c>
      <c r="AH101" s="137">
        <f t="shared" si="31"/>
        <v>3</v>
      </c>
      <c r="AI101" s="133">
        <v>15</v>
      </c>
      <c r="AJ101" s="134">
        <f t="shared" si="32"/>
        <v>8.25</v>
      </c>
      <c r="AK101" s="138"/>
      <c r="AL101" s="134"/>
      <c r="AM101" s="139">
        <f t="shared" si="33"/>
        <v>15</v>
      </c>
      <c r="AN101" s="137">
        <f t="shared" si="34"/>
        <v>8.25</v>
      </c>
      <c r="AO101" s="140">
        <f t="shared" si="35"/>
        <v>11.25</v>
      </c>
      <c r="AQ101" s="142" t="str">
        <f t="shared" si="36"/>
        <v/>
      </c>
      <c r="AR101" s="142">
        <f t="shared" si="37"/>
        <v>79707</v>
      </c>
      <c r="AS101" s="135">
        <v>1245</v>
      </c>
      <c r="AT101" s="161" t="s">
        <v>830</v>
      </c>
      <c r="AU101" s="145" t="s">
        <v>831</v>
      </c>
      <c r="AV101" s="157" t="s">
        <v>60</v>
      </c>
      <c r="AW101" s="158" t="s">
        <v>112</v>
      </c>
      <c r="AX101" s="159" t="s">
        <v>825</v>
      </c>
      <c r="AY101" s="145" t="s">
        <v>62</v>
      </c>
      <c r="AZ101" s="160" t="s">
        <v>832</v>
      </c>
      <c r="BA101" s="150" t="s">
        <v>833</v>
      </c>
      <c r="BB101" s="150" t="s">
        <v>826</v>
      </c>
      <c r="BC101" s="151" t="s">
        <v>834</v>
      </c>
      <c r="BD101" s="150" t="s">
        <v>833</v>
      </c>
      <c r="BE101" s="150" t="s">
        <v>826</v>
      </c>
      <c r="BF101" s="151" t="s">
        <v>834</v>
      </c>
    </row>
    <row r="102" spans="1:58" s="141" customFormat="1" ht="112.5" x14ac:dyDescent="0.2">
      <c r="A102" s="152">
        <v>98</v>
      </c>
      <c r="B102" s="110">
        <v>142</v>
      </c>
      <c r="C102" s="111" t="s">
        <v>825</v>
      </c>
      <c r="D102" s="183" t="s">
        <v>826</v>
      </c>
      <c r="E102" s="153" t="s">
        <v>835</v>
      </c>
      <c r="F102" s="175" t="s">
        <v>836</v>
      </c>
      <c r="G102" s="154" t="s">
        <v>78</v>
      </c>
      <c r="H102" s="116" t="s">
        <v>837</v>
      </c>
      <c r="I102" s="155" t="s">
        <v>837</v>
      </c>
      <c r="J102" s="118"/>
      <c r="K102" s="119">
        <v>40881</v>
      </c>
      <c r="L102" s="120">
        <v>24528</v>
      </c>
      <c r="M102" s="121">
        <f t="shared" si="19"/>
        <v>59.998532325530199</v>
      </c>
      <c r="N102" s="122" t="str">
        <f t="shared" si="20"/>
        <v/>
      </c>
      <c r="O102" s="120">
        <v>16353</v>
      </c>
      <c r="P102" s="123">
        <f t="shared" si="21"/>
        <v>40.001467674469801</v>
      </c>
      <c r="Q102" s="124">
        <f t="shared" si="22"/>
        <v>100</v>
      </c>
      <c r="R102" s="125">
        <v>40881</v>
      </c>
      <c r="S102" s="126">
        <v>24528</v>
      </c>
      <c r="T102" s="127">
        <f t="shared" si="23"/>
        <v>60</v>
      </c>
      <c r="U102" s="128" t="str">
        <f t="shared" si="24"/>
        <v/>
      </c>
      <c r="V102" s="120">
        <v>16353</v>
      </c>
      <c r="W102" s="129">
        <f t="shared" si="25"/>
        <v>40</v>
      </c>
      <c r="X102" s="130">
        <f t="shared" si="26"/>
        <v>100</v>
      </c>
      <c r="Y102" s="131" t="s">
        <v>57</v>
      </c>
      <c r="Z102" s="132"/>
      <c r="AA102" s="133">
        <v>15</v>
      </c>
      <c r="AB102" s="134">
        <f t="shared" si="27"/>
        <v>1.5</v>
      </c>
      <c r="AC102" s="135">
        <v>15</v>
      </c>
      <c r="AD102" s="134">
        <f t="shared" si="28"/>
        <v>1.5</v>
      </c>
      <c r="AE102" s="135">
        <v>0</v>
      </c>
      <c r="AF102" s="134">
        <f t="shared" si="29"/>
        <v>0</v>
      </c>
      <c r="AG102" s="136">
        <f t="shared" si="30"/>
        <v>30</v>
      </c>
      <c r="AH102" s="137">
        <f t="shared" si="31"/>
        <v>3</v>
      </c>
      <c r="AI102" s="133">
        <v>9</v>
      </c>
      <c r="AJ102" s="134">
        <f t="shared" si="32"/>
        <v>4.95</v>
      </c>
      <c r="AK102" s="138"/>
      <c r="AL102" s="134"/>
      <c r="AM102" s="139">
        <f t="shared" si="33"/>
        <v>9</v>
      </c>
      <c r="AN102" s="137">
        <f t="shared" si="34"/>
        <v>4.95</v>
      </c>
      <c r="AO102" s="140">
        <f t="shared" si="35"/>
        <v>7.95</v>
      </c>
      <c r="AQ102" s="142" t="str">
        <f t="shared" si="36"/>
        <v/>
      </c>
      <c r="AR102" s="142">
        <f t="shared" si="37"/>
        <v>24528</v>
      </c>
      <c r="AS102" s="135">
        <v>1246</v>
      </c>
      <c r="AT102" s="161" t="s">
        <v>838</v>
      </c>
      <c r="AU102" s="145" t="s">
        <v>839</v>
      </c>
      <c r="AV102" s="157" t="s">
        <v>60</v>
      </c>
      <c r="AW102" s="158" t="s">
        <v>112</v>
      </c>
      <c r="AX102" s="159" t="s">
        <v>825</v>
      </c>
      <c r="AY102" s="145" t="s">
        <v>62</v>
      </c>
      <c r="AZ102" s="160" t="s">
        <v>832</v>
      </c>
      <c r="BA102" s="150" t="s">
        <v>833</v>
      </c>
      <c r="BB102" s="150" t="s">
        <v>826</v>
      </c>
      <c r="BC102" s="151" t="s">
        <v>834</v>
      </c>
      <c r="BD102" s="150" t="s">
        <v>833</v>
      </c>
      <c r="BE102" s="150" t="s">
        <v>826</v>
      </c>
      <c r="BF102" s="151" t="s">
        <v>834</v>
      </c>
    </row>
    <row r="103" spans="1:58" s="141" customFormat="1" ht="78.75" x14ac:dyDescent="0.2">
      <c r="A103" s="152">
        <v>99</v>
      </c>
      <c r="B103" s="110">
        <v>56</v>
      </c>
      <c r="C103" s="111" t="s">
        <v>840</v>
      </c>
      <c r="D103" s="183" t="s">
        <v>841</v>
      </c>
      <c r="E103" s="153" t="s">
        <v>842</v>
      </c>
      <c r="F103" s="175" t="s">
        <v>346</v>
      </c>
      <c r="G103" s="154" t="s">
        <v>96</v>
      </c>
      <c r="H103" s="116" t="s">
        <v>843</v>
      </c>
      <c r="I103" s="155" t="s">
        <v>844</v>
      </c>
      <c r="J103" s="118"/>
      <c r="K103" s="119">
        <v>828850</v>
      </c>
      <c r="L103" s="120">
        <v>490000</v>
      </c>
      <c r="M103" s="121">
        <f t="shared" si="19"/>
        <v>59.118055136635093</v>
      </c>
      <c r="N103" s="122" t="str">
        <f t="shared" si="20"/>
        <v/>
      </c>
      <c r="O103" s="120">
        <v>338850</v>
      </c>
      <c r="P103" s="123">
        <f t="shared" si="21"/>
        <v>40.881944863364907</v>
      </c>
      <c r="Q103" s="124">
        <f t="shared" si="22"/>
        <v>100</v>
      </c>
      <c r="R103" s="125">
        <v>828850</v>
      </c>
      <c r="S103" s="126">
        <v>490000</v>
      </c>
      <c r="T103" s="127">
        <f t="shared" si="23"/>
        <v>59.12</v>
      </c>
      <c r="U103" s="128" t="str">
        <f t="shared" si="24"/>
        <v/>
      </c>
      <c r="V103" s="120">
        <v>338850</v>
      </c>
      <c r="W103" s="129">
        <f t="shared" si="25"/>
        <v>40.880000000000003</v>
      </c>
      <c r="X103" s="130">
        <f t="shared" si="26"/>
        <v>100</v>
      </c>
      <c r="Y103" s="131" t="s">
        <v>57</v>
      </c>
      <c r="Z103" s="132"/>
      <c r="AA103" s="133">
        <v>5</v>
      </c>
      <c r="AB103" s="134">
        <f t="shared" si="27"/>
        <v>0.5</v>
      </c>
      <c r="AC103" s="135">
        <v>15</v>
      </c>
      <c r="AD103" s="134">
        <f t="shared" si="28"/>
        <v>1.5</v>
      </c>
      <c r="AE103" s="135">
        <v>0</v>
      </c>
      <c r="AF103" s="134">
        <f t="shared" si="29"/>
        <v>0</v>
      </c>
      <c r="AG103" s="136">
        <f t="shared" si="30"/>
        <v>20</v>
      </c>
      <c r="AH103" s="137">
        <f t="shared" si="31"/>
        <v>2</v>
      </c>
      <c r="AI103" s="133">
        <v>3</v>
      </c>
      <c r="AJ103" s="134">
        <f t="shared" si="32"/>
        <v>1.6500000000000001</v>
      </c>
      <c r="AK103" s="138"/>
      <c r="AL103" s="134"/>
      <c r="AM103" s="139">
        <f t="shared" si="33"/>
        <v>3</v>
      </c>
      <c r="AN103" s="137">
        <f t="shared" si="34"/>
        <v>1.6500000000000001</v>
      </c>
      <c r="AO103" s="140">
        <f t="shared" si="35"/>
        <v>3.6500000000000004</v>
      </c>
      <c r="AQ103" s="142">
        <f t="shared" si="36"/>
        <v>441000</v>
      </c>
      <c r="AR103" s="142" t="str">
        <f t="shared" si="37"/>
        <v/>
      </c>
      <c r="AS103" s="135">
        <v>1248</v>
      </c>
      <c r="AT103" s="161" t="s">
        <v>845</v>
      </c>
      <c r="AU103" s="145" t="s">
        <v>846</v>
      </c>
      <c r="AV103" s="146" t="s">
        <v>60</v>
      </c>
      <c r="AW103" s="147" t="s">
        <v>212</v>
      </c>
      <c r="AX103" s="148" t="s">
        <v>840</v>
      </c>
      <c r="AY103" s="145" t="s">
        <v>62</v>
      </c>
      <c r="AZ103" s="160" t="s">
        <v>847</v>
      </c>
      <c r="BA103" s="150" t="s">
        <v>848</v>
      </c>
      <c r="BB103" s="150" t="s">
        <v>841</v>
      </c>
      <c r="BC103" s="151" t="s">
        <v>453</v>
      </c>
      <c r="BD103" s="150" t="s">
        <v>848</v>
      </c>
      <c r="BE103" s="150" t="s">
        <v>841</v>
      </c>
      <c r="BF103" s="151" t="s">
        <v>453</v>
      </c>
    </row>
    <row r="104" spans="1:58" s="141" customFormat="1" ht="135" x14ac:dyDescent="0.2">
      <c r="A104" s="152">
        <v>100</v>
      </c>
      <c r="B104" s="110">
        <v>46</v>
      </c>
      <c r="C104" s="111" t="s">
        <v>849</v>
      </c>
      <c r="D104" s="183" t="s">
        <v>850</v>
      </c>
      <c r="E104" s="153" t="s">
        <v>851</v>
      </c>
      <c r="F104" s="175" t="s">
        <v>852</v>
      </c>
      <c r="G104" s="154" t="s">
        <v>78</v>
      </c>
      <c r="H104" s="116" t="s">
        <v>853</v>
      </c>
      <c r="I104" s="155" t="s">
        <v>854</v>
      </c>
      <c r="J104" s="118"/>
      <c r="K104" s="119">
        <v>74213.31</v>
      </c>
      <c r="L104" s="120">
        <v>37106.65</v>
      </c>
      <c r="M104" s="121">
        <f t="shared" si="19"/>
        <v>49.99999326266407</v>
      </c>
      <c r="N104" s="122" t="str">
        <f t="shared" si="20"/>
        <v/>
      </c>
      <c r="O104" s="120">
        <v>37106.660000000003</v>
      </c>
      <c r="P104" s="123">
        <f t="shared" si="21"/>
        <v>50.000006737335937</v>
      </c>
      <c r="Q104" s="124">
        <f t="shared" si="22"/>
        <v>100</v>
      </c>
      <c r="R104" s="125">
        <v>74213.31</v>
      </c>
      <c r="S104" s="126">
        <v>37106.65</v>
      </c>
      <c r="T104" s="127">
        <f t="shared" si="23"/>
        <v>50</v>
      </c>
      <c r="U104" s="128" t="str">
        <f t="shared" si="24"/>
        <v/>
      </c>
      <c r="V104" s="120">
        <v>37106.660000000003</v>
      </c>
      <c r="W104" s="129">
        <f t="shared" si="25"/>
        <v>50</v>
      </c>
      <c r="X104" s="130">
        <f t="shared" si="26"/>
        <v>100</v>
      </c>
      <c r="Y104" s="131" t="s">
        <v>57</v>
      </c>
      <c r="Z104" s="132"/>
      <c r="AA104" s="133">
        <v>15</v>
      </c>
      <c r="AB104" s="134">
        <f t="shared" si="27"/>
        <v>1.5</v>
      </c>
      <c r="AC104" s="135">
        <v>15</v>
      </c>
      <c r="AD104" s="134">
        <f t="shared" si="28"/>
        <v>1.5</v>
      </c>
      <c r="AE104" s="135">
        <v>7</v>
      </c>
      <c r="AF104" s="134">
        <f t="shared" si="29"/>
        <v>1.75</v>
      </c>
      <c r="AG104" s="136">
        <f t="shared" si="30"/>
        <v>37</v>
      </c>
      <c r="AH104" s="137">
        <f t="shared" si="31"/>
        <v>4.75</v>
      </c>
      <c r="AI104" s="133">
        <v>9</v>
      </c>
      <c r="AJ104" s="134">
        <f t="shared" si="32"/>
        <v>4.95</v>
      </c>
      <c r="AK104" s="138"/>
      <c r="AL104" s="134"/>
      <c r="AM104" s="139">
        <f t="shared" si="33"/>
        <v>9</v>
      </c>
      <c r="AN104" s="137">
        <f t="shared" si="34"/>
        <v>4.95</v>
      </c>
      <c r="AO104" s="140">
        <f t="shared" si="35"/>
        <v>9.6999999999999993</v>
      </c>
      <c r="AQ104" s="142" t="str">
        <f t="shared" si="36"/>
        <v/>
      </c>
      <c r="AR104" s="142">
        <f t="shared" si="37"/>
        <v>37106.65</v>
      </c>
      <c r="AS104" s="135">
        <v>1249</v>
      </c>
      <c r="AT104" s="161" t="s">
        <v>855</v>
      </c>
      <c r="AU104" s="145" t="s">
        <v>856</v>
      </c>
      <c r="AV104" s="146" t="s">
        <v>60</v>
      </c>
      <c r="AW104" s="147" t="s">
        <v>857</v>
      </c>
      <c r="AX104" s="148" t="s">
        <v>849</v>
      </c>
      <c r="AY104" s="145" t="s">
        <v>62</v>
      </c>
      <c r="AZ104" s="160" t="s">
        <v>858</v>
      </c>
      <c r="BA104" s="150" t="s">
        <v>859</v>
      </c>
      <c r="BB104" s="150" t="s">
        <v>850</v>
      </c>
      <c r="BC104" s="151" t="s">
        <v>860</v>
      </c>
      <c r="BD104" s="150" t="s">
        <v>859</v>
      </c>
      <c r="BE104" s="150" t="s">
        <v>850</v>
      </c>
      <c r="BF104" s="151" t="s">
        <v>860</v>
      </c>
    </row>
    <row r="105" spans="1:58" s="141" customFormat="1" ht="67.5" x14ac:dyDescent="0.2">
      <c r="A105" s="152">
        <v>101</v>
      </c>
      <c r="B105" s="110">
        <v>171</v>
      </c>
      <c r="C105" s="111" t="s">
        <v>861</v>
      </c>
      <c r="D105" s="183" t="s">
        <v>862</v>
      </c>
      <c r="E105" s="153" t="s">
        <v>863</v>
      </c>
      <c r="F105" s="175" t="s">
        <v>55</v>
      </c>
      <c r="G105" s="154">
        <v>3</v>
      </c>
      <c r="H105" s="116" t="s">
        <v>864</v>
      </c>
      <c r="I105" s="155" t="s">
        <v>865</v>
      </c>
      <c r="J105" s="118"/>
      <c r="K105" s="119">
        <v>29876</v>
      </c>
      <c r="L105" s="120">
        <v>14876</v>
      </c>
      <c r="M105" s="121">
        <f t="shared" si="19"/>
        <v>49.792475565671438</v>
      </c>
      <c r="N105" s="122" t="str">
        <f t="shared" si="20"/>
        <v/>
      </c>
      <c r="O105" s="120">
        <v>15000</v>
      </c>
      <c r="P105" s="123">
        <f t="shared" si="21"/>
        <v>50.207524434328555</v>
      </c>
      <c r="Q105" s="124">
        <f t="shared" si="22"/>
        <v>100</v>
      </c>
      <c r="R105" s="125">
        <v>29876</v>
      </c>
      <c r="S105" s="126">
        <v>14876</v>
      </c>
      <c r="T105" s="127">
        <f t="shared" si="23"/>
        <v>49.79</v>
      </c>
      <c r="U105" s="128" t="str">
        <f t="shared" si="24"/>
        <v/>
      </c>
      <c r="V105" s="120">
        <v>15000</v>
      </c>
      <c r="W105" s="129">
        <f t="shared" si="25"/>
        <v>50.21</v>
      </c>
      <c r="X105" s="130">
        <f t="shared" si="26"/>
        <v>100</v>
      </c>
      <c r="Y105" s="131" t="s">
        <v>57</v>
      </c>
      <c r="Z105" s="132"/>
      <c r="AA105" s="133">
        <v>5</v>
      </c>
      <c r="AB105" s="134">
        <f t="shared" si="27"/>
        <v>0.5</v>
      </c>
      <c r="AC105" s="135">
        <v>15</v>
      </c>
      <c r="AD105" s="134">
        <f t="shared" si="28"/>
        <v>1.5</v>
      </c>
      <c r="AE105" s="135">
        <v>7</v>
      </c>
      <c r="AF105" s="134">
        <f t="shared" si="29"/>
        <v>1.75</v>
      </c>
      <c r="AG105" s="136">
        <f t="shared" si="30"/>
        <v>27</v>
      </c>
      <c r="AH105" s="137">
        <f t="shared" si="31"/>
        <v>3.75</v>
      </c>
      <c r="AI105" s="133">
        <v>15</v>
      </c>
      <c r="AJ105" s="134">
        <f t="shared" si="32"/>
        <v>8.25</v>
      </c>
      <c r="AK105" s="138"/>
      <c r="AL105" s="134"/>
      <c r="AM105" s="139">
        <f t="shared" si="33"/>
        <v>15</v>
      </c>
      <c r="AN105" s="137">
        <f t="shared" si="34"/>
        <v>8.25</v>
      </c>
      <c r="AO105" s="140">
        <f t="shared" si="35"/>
        <v>12</v>
      </c>
      <c r="AQ105" s="142" t="str">
        <f t="shared" si="36"/>
        <v/>
      </c>
      <c r="AR105" s="142">
        <f t="shared" si="37"/>
        <v>14876</v>
      </c>
      <c r="AS105" s="135">
        <v>1250</v>
      </c>
      <c r="AT105" s="161" t="s">
        <v>866</v>
      </c>
      <c r="AU105" s="145" t="s">
        <v>867</v>
      </c>
      <c r="AV105" s="157" t="s">
        <v>60</v>
      </c>
      <c r="AW105" s="158" t="s">
        <v>173</v>
      </c>
      <c r="AX105" s="159" t="s">
        <v>861</v>
      </c>
      <c r="AY105" s="145" t="s">
        <v>62</v>
      </c>
      <c r="AZ105" s="160" t="s">
        <v>868</v>
      </c>
      <c r="BA105" s="150" t="s">
        <v>869</v>
      </c>
      <c r="BB105" s="150" t="s">
        <v>862</v>
      </c>
      <c r="BC105" s="151" t="s">
        <v>870</v>
      </c>
      <c r="BD105" s="150" t="s">
        <v>869</v>
      </c>
      <c r="BE105" s="150" t="s">
        <v>862</v>
      </c>
      <c r="BF105" s="151" t="s">
        <v>870</v>
      </c>
    </row>
    <row r="106" spans="1:58" s="141" customFormat="1" ht="101.25" x14ac:dyDescent="0.2">
      <c r="A106" s="152">
        <v>102</v>
      </c>
      <c r="B106" s="110">
        <v>230</v>
      </c>
      <c r="C106" s="111" t="s">
        <v>871</v>
      </c>
      <c r="D106" s="183" t="s">
        <v>872</v>
      </c>
      <c r="E106" s="153" t="s">
        <v>873</v>
      </c>
      <c r="F106" s="175" t="s">
        <v>873</v>
      </c>
      <c r="G106" s="154">
        <v>4</v>
      </c>
      <c r="H106" s="116" t="s">
        <v>874</v>
      </c>
      <c r="I106" s="155" t="s">
        <v>874</v>
      </c>
      <c r="J106" s="118"/>
      <c r="K106" s="119">
        <v>78891</v>
      </c>
      <c r="L106" s="120">
        <v>39000</v>
      </c>
      <c r="M106" s="121">
        <f t="shared" si="19"/>
        <v>49.435296801916564</v>
      </c>
      <c r="N106" s="122" t="str">
        <f t="shared" si="20"/>
        <v/>
      </c>
      <c r="O106" s="120">
        <v>39891</v>
      </c>
      <c r="P106" s="123">
        <f t="shared" si="21"/>
        <v>50.564703198083429</v>
      </c>
      <c r="Q106" s="124">
        <f t="shared" si="22"/>
        <v>100</v>
      </c>
      <c r="R106" s="125">
        <v>78891</v>
      </c>
      <c r="S106" s="126">
        <v>39000</v>
      </c>
      <c r="T106" s="127">
        <f t="shared" si="23"/>
        <v>49.44</v>
      </c>
      <c r="U106" s="128" t="str">
        <f t="shared" si="24"/>
        <v/>
      </c>
      <c r="V106" s="120">
        <v>39891</v>
      </c>
      <c r="W106" s="129">
        <f t="shared" si="25"/>
        <v>50.56</v>
      </c>
      <c r="X106" s="130">
        <f t="shared" si="26"/>
        <v>100</v>
      </c>
      <c r="Y106" s="131" t="s">
        <v>57</v>
      </c>
      <c r="Z106" s="132"/>
      <c r="AA106" s="133">
        <v>5</v>
      </c>
      <c r="AB106" s="134">
        <f t="shared" si="27"/>
        <v>0.5</v>
      </c>
      <c r="AC106" s="135">
        <v>15</v>
      </c>
      <c r="AD106" s="134">
        <f t="shared" si="28"/>
        <v>1.5</v>
      </c>
      <c r="AE106" s="135">
        <v>7</v>
      </c>
      <c r="AF106" s="134">
        <f t="shared" si="29"/>
        <v>1.75</v>
      </c>
      <c r="AG106" s="136">
        <f t="shared" si="30"/>
        <v>27</v>
      </c>
      <c r="AH106" s="137">
        <f t="shared" si="31"/>
        <v>3.75</v>
      </c>
      <c r="AI106" s="133">
        <v>15</v>
      </c>
      <c r="AJ106" s="134">
        <f t="shared" si="32"/>
        <v>8.25</v>
      </c>
      <c r="AK106" s="138"/>
      <c r="AL106" s="134"/>
      <c r="AM106" s="139">
        <f t="shared" si="33"/>
        <v>15</v>
      </c>
      <c r="AN106" s="137">
        <f t="shared" si="34"/>
        <v>8.25</v>
      </c>
      <c r="AO106" s="140">
        <f t="shared" si="35"/>
        <v>12</v>
      </c>
      <c r="AQ106" s="142" t="str">
        <f t="shared" si="36"/>
        <v/>
      </c>
      <c r="AR106" s="142">
        <f t="shared" si="37"/>
        <v>39000</v>
      </c>
      <c r="AS106" s="135">
        <v>1251</v>
      </c>
      <c r="AT106" s="161" t="s">
        <v>875</v>
      </c>
      <c r="AU106" s="145" t="s">
        <v>876</v>
      </c>
      <c r="AV106" s="157" t="s">
        <v>60</v>
      </c>
      <c r="AW106" s="158" t="s">
        <v>101</v>
      </c>
      <c r="AX106" s="159" t="s">
        <v>871</v>
      </c>
      <c r="AY106" s="145" t="s">
        <v>62</v>
      </c>
      <c r="AZ106" s="160" t="s">
        <v>877</v>
      </c>
      <c r="BA106" s="150" t="s">
        <v>878</v>
      </c>
      <c r="BB106" s="150" t="s">
        <v>872</v>
      </c>
      <c r="BC106" s="151" t="s">
        <v>879</v>
      </c>
      <c r="BD106" s="150" t="s">
        <v>878</v>
      </c>
      <c r="BE106" s="150" t="s">
        <v>872</v>
      </c>
      <c r="BF106" s="151" t="s">
        <v>879</v>
      </c>
    </row>
    <row r="107" spans="1:58" s="141" customFormat="1" ht="67.5" x14ac:dyDescent="0.2">
      <c r="A107" s="152">
        <v>103</v>
      </c>
      <c r="B107" s="110">
        <v>229</v>
      </c>
      <c r="C107" s="111" t="s">
        <v>871</v>
      </c>
      <c r="D107" s="183" t="s">
        <v>872</v>
      </c>
      <c r="E107" s="153" t="s">
        <v>880</v>
      </c>
      <c r="F107" s="175" t="s">
        <v>462</v>
      </c>
      <c r="G107" s="154" t="s">
        <v>78</v>
      </c>
      <c r="H107" s="116" t="s">
        <v>881</v>
      </c>
      <c r="I107" s="155" t="s">
        <v>882</v>
      </c>
      <c r="J107" s="118"/>
      <c r="K107" s="119">
        <v>59927</v>
      </c>
      <c r="L107" s="120">
        <v>29000</v>
      </c>
      <c r="M107" s="121">
        <f t="shared" si="19"/>
        <v>48.392210522802742</v>
      </c>
      <c r="N107" s="122" t="str">
        <f t="shared" si="20"/>
        <v/>
      </c>
      <c r="O107" s="120">
        <v>30927</v>
      </c>
      <c r="P107" s="123">
        <f t="shared" si="21"/>
        <v>51.607789477197251</v>
      </c>
      <c r="Q107" s="124">
        <f t="shared" si="22"/>
        <v>100</v>
      </c>
      <c r="R107" s="125">
        <v>59927</v>
      </c>
      <c r="S107" s="126">
        <v>29000</v>
      </c>
      <c r="T107" s="127">
        <f t="shared" si="23"/>
        <v>48.39</v>
      </c>
      <c r="U107" s="128" t="str">
        <f t="shared" si="24"/>
        <v/>
      </c>
      <c r="V107" s="120">
        <v>30927</v>
      </c>
      <c r="W107" s="129">
        <f t="shared" si="25"/>
        <v>51.61</v>
      </c>
      <c r="X107" s="130">
        <f t="shared" si="26"/>
        <v>100</v>
      </c>
      <c r="Y107" s="131" t="s">
        <v>57</v>
      </c>
      <c r="Z107" s="132"/>
      <c r="AA107" s="133">
        <v>5</v>
      </c>
      <c r="AB107" s="134">
        <f t="shared" si="27"/>
        <v>0.5</v>
      </c>
      <c r="AC107" s="135">
        <v>15</v>
      </c>
      <c r="AD107" s="134">
        <f t="shared" si="28"/>
        <v>1.5</v>
      </c>
      <c r="AE107" s="135">
        <v>7</v>
      </c>
      <c r="AF107" s="134">
        <f t="shared" si="29"/>
        <v>1.75</v>
      </c>
      <c r="AG107" s="136">
        <f t="shared" si="30"/>
        <v>27</v>
      </c>
      <c r="AH107" s="137">
        <f t="shared" si="31"/>
        <v>3.75</v>
      </c>
      <c r="AI107" s="133">
        <v>9</v>
      </c>
      <c r="AJ107" s="134">
        <f t="shared" si="32"/>
        <v>4.95</v>
      </c>
      <c r="AK107" s="138"/>
      <c r="AL107" s="134"/>
      <c r="AM107" s="139">
        <f t="shared" si="33"/>
        <v>9</v>
      </c>
      <c r="AN107" s="137">
        <f t="shared" si="34"/>
        <v>4.95</v>
      </c>
      <c r="AO107" s="140">
        <f t="shared" si="35"/>
        <v>8.6999999999999993</v>
      </c>
      <c r="AQ107" s="142" t="str">
        <f t="shared" si="36"/>
        <v/>
      </c>
      <c r="AR107" s="142">
        <f t="shared" si="37"/>
        <v>29000</v>
      </c>
      <c r="AS107" s="135">
        <v>1252</v>
      </c>
      <c r="AT107" s="161" t="s">
        <v>883</v>
      </c>
      <c r="AU107" s="145" t="s">
        <v>884</v>
      </c>
      <c r="AV107" s="157" t="s">
        <v>60</v>
      </c>
      <c r="AW107" s="158" t="s">
        <v>101</v>
      </c>
      <c r="AX107" s="159" t="s">
        <v>871</v>
      </c>
      <c r="AY107" s="145" t="s">
        <v>62</v>
      </c>
      <c r="AZ107" s="184">
        <v>262544</v>
      </c>
      <c r="BA107" s="150" t="s">
        <v>878</v>
      </c>
      <c r="BB107" s="150" t="s">
        <v>872</v>
      </c>
      <c r="BC107" s="151" t="s">
        <v>879</v>
      </c>
      <c r="BD107" s="150" t="s">
        <v>878</v>
      </c>
      <c r="BE107" s="150" t="s">
        <v>872</v>
      </c>
      <c r="BF107" s="151" t="s">
        <v>879</v>
      </c>
    </row>
    <row r="108" spans="1:58" s="141" customFormat="1" ht="78.75" x14ac:dyDescent="0.2">
      <c r="A108" s="152">
        <v>104</v>
      </c>
      <c r="B108" s="110">
        <v>177</v>
      </c>
      <c r="C108" s="111" t="s">
        <v>885</v>
      </c>
      <c r="D108" s="183" t="s">
        <v>886</v>
      </c>
      <c r="E108" s="153" t="s">
        <v>887</v>
      </c>
      <c r="F108" s="175" t="s">
        <v>888</v>
      </c>
      <c r="G108" s="154">
        <v>2</v>
      </c>
      <c r="H108" s="116" t="s">
        <v>889</v>
      </c>
      <c r="I108" s="155" t="s">
        <v>890</v>
      </c>
      <c r="J108" s="118"/>
      <c r="K108" s="119">
        <v>4700000</v>
      </c>
      <c r="L108" s="120">
        <v>800000</v>
      </c>
      <c r="M108" s="121">
        <f t="shared" si="19"/>
        <v>17.021276595744681</v>
      </c>
      <c r="N108" s="122" t="str">
        <f t="shared" si="20"/>
        <v/>
      </c>
      <c r="O108" s="120">
        <v>3900000</v>
      </c>
      <c r="P108" s="123">
        <f t="shared" si="21"/>
        <v>82.978723404255319</v>
      </c>
      <c r="Q108" s="124">
        <f t="shared" si="22"/>
        <v>100</v>
      </c>
      <c r="R108" s="125">
        <v>4700000</v>
      </c>
      <c r="S108" s="126">
        <v>800000</v>
      </c>
      <c r="T108" s="127">
        <f t="shared" si="23"/>
        <v>17.02</v>
      </c>
      <c r="U108" s="128" t="str">
        <f t="shared" si="24"/>
        <v/>
      </c>
      <c r="V108" s="120">
        <v>3900000</v>
      </c>
      <c r="W108" s="129">
        <f t="shared" si="25"/>
        <v>82.98</v>
      </c>
      <c r="X108" s="130">
        <f t="shared" si="26"/>
        <v>100</v>
      </c>
      <c r="Y108" s="131" t="s">
        <v>57</v>
      </c>
      <c r="Z108" s="132"/>
      <c r="AA108" s="133">
        <v>15</v>
      </c>
      <c r="AB108" s="134">
        <f t="shared" si="27"/>
        <v>1.5</v>
      </c>
      <c r="AC108" s="135">
        <v>15</v>
      </c>
      <c r="AD108" s="134">
        <f t="shared" si="28"/>
        <v>1.5</v>
      </c>
      <c r="AE108" s="135">
        <v>15</v>
      </c>
      <c r="AF108" s="134">
        <f t="shared" si="29"/>
        <v>3.75</v>
      </c>
      <c r="AG108" s="136">
        <f t="shared" si="30"/>
        <v>45</v>
      </c>
      <c r="AH108" s="137">
        <f t="shared" si="31"/>
        <v>6.75</v>
      </c>
      <c r="AI108" s="133">
        <v>15</v>
      </c>
      <c r="AJ108" s="134">
        <f t="shared" si="32"/>
        <v>8.25</v>
      </c>
      <c r="AK108" s="138"/>
      <c r="AL108" s="134"/>
      <c r="AM108" s="139">
        <f t="shared" si="33"/>
        <v>15</v>
      </c>
      <c r="AN108" s="137">
        <f t="shared" si="34"/>
        <v>8.25</v>
      </c>
      <c r="AO108" s="140">
        <f t="shared" si="35"/>
        <v>15</v>
      </c>
      <c r="AQ108" s="142">
        <f t="shared" si="36"/>
        <v>720000</v>
      </c>
      <c r="AR108" s="142" t="str">
        <f t="shared" si="37"/>
        <v/>
      </c>
      <c r="AS108" s="135">
        <v>1253</v>
      </c>
      <c r="AT108" s="161" t="s">
        <v>891</v>
      </c>
      <c r="AU108" s="145" t="s">
        <v>892</v>
      </c>
      <c r="AV108" s="157" t="s">
        <v>60</v>
      </c>
      <c r="AW108" s="158" t="s">
        <v>173</v>
      </c>
      <c r="AX108" s="159" t="s">
        <v>893</v>
      </c>
      <c r="AY108" s="145" t="s">
        <v>62</v>
      </c>
      <c r="AZ108" s="160" t="s">
        <v>894</v>
      </c>
      <c r="BA108" s="150" t="s">
        <v>895</v>
      </c>
      <c r="BB108" s="150" t="s">
        <v>896</v>
      </c>
      <c r="BC108" s="151" t="s">
        <v>897</v>
      </c>
      <c r="BD108" s="150" t="s">
        <v>895</v>
      </c>
      <c r="BE108" s="150" t="s">
        <v>896</v>
      </c>
      <c r="BF108" s="151" t="s">
        <v>897</v>
      </c>
    </row>
    <row r="109" spans="1:58" s="141" customFormat="1" ht="56.25" x14ac:dyDescent="0.2">
      <c r="A109" s="152">
        <v>105</v>
      </c>
      <c r="B109" s="110">
        <v>178</v>
      </c>
      <c r="C109" s="111" t="s">
        <v>885</v>
      </c>
      <c r="D109" s="183" t="s">
        <v>886</v>
      </c>
      <c r="E109" s="153" t="s">
        <v>898</v>
      </c>
      <c r="F109" s="175" t="s">
        <v>410</v>
      </c>
      <c r="G109" s="154">
        <v>3</v>
      </c>
      <c r="H109" s="116" t="s">
        <v>899</v>
      </c>
      <c r="I109" s="155" t="s">
        <v>900</v>
      </c>
      <c r="J109" s="118"/>
      <c r="K109" s="119">
        <v>92500</v>
      </c>
      <c r="L109" s="120">
        <v>55500</v>
      </c>
      <c r="M109" s="121">
        <f t="shared" si="19"/>
        <v>60</v>
      </c>
      <c r="N109" s="122" t="str">
        <f t="shared" si="20"/>
        <v/>
      </c>
      <c r="O109" s="120">
        <v>37000</v>
      </c>
      <c r="P109" s="123">
        <f t="shared" si="21"/>
        <v>40</v>
      </c>
      <c r="Q109" s="124">
        <f t="shared" si="22"/>
        <v>100</v>
      </c>
      <c r="R109" s="125">
        <v>92500</v>
      </c>
      <c r="S109" s="126">
        <v>55500</v>
      </c>
      <c r="T109" s="127">
        <f t="shared" si="23"/>
        <v>60</v>
      </c>
      <c r="U109" s="128" t="str">
        <f t="shared" si="24"/>
        <v/>
      </c>
      <c r="V109" s="120">
        <v>37000</v>
      </c>
      <c r="W109" s="129">
        <f t="shared" si="25"/>
        <v>40</v>
      </c>
      <c r="X109" s="130">
        <f t="shared" si="26"/>
        <v>100</v>
      </c>
      <c r="Y109" s="131" t="s">
        <v>57</v>
      </c>
      <c r="Z109" s="132"/>
      <c r="AA109" s="133">
        <v>15</v>
      </c>
      <c r="AB109" s="134">
        <f t="shared" si="27"/>
        <v>1.5</v>
      </c>
      <c r="AC109" s="135">
        <v>15</v>
      </c>
      <c r="AD109" s="134">
        <f t="shared" si="28"/>
        <v>1.5</v>
      </c>
      <c r="AE109" s="135">
        <v>0</v>
      </c>
      <c r="AF109" s="134">
        <f t="shared" si="29"/>
        <v>0</v>
      </c>
      <c r="AG109" s="136">
        <f t="shared" si="30"/>
        <v>30</v>
      </c>
      <c r="AH109" s="137">
        <f t="shared" si="31"/>
        <v>3</v>
      </c>
      <c r="AI109" s="133">
        <v>15</v>
      </c>
      <c r="AJ109" s="134">
        <f t="shared" si="32"/>
        <v>8.25</v>
      </c>
      <c r="AK109" s="138"/>
      <c r="AL109" s="134"/>
      <c r="AM109" s="139">
        <f t="shared" si="33"/>
        <v>15</v>
      </c>
      <c r="AN109" s="137">
        <f t="shared" si="34"/>
        <v>8.25</v>
      </c>
      <c r="AO109" s="140">
        <f t="shared" si="35"/>
        <v>11.25</v>
      </c>
      <c r="AQ109" s="142" t="str">
        <f t="shared" si="36"/>
        <v/>
      </c>
      <c r="AR109" s="142">
        <f t="shared" si="37"/>
        <v>55500</v>
      </c>
      <c r="AS109" s="135">
        <v>1254</v>
      </c>
      <c r="AT109" s="161" t="s">
        <v>901</v>
      </c>
      <c r="AU109" s="145" t="s">
        <v>902</v>
      </c>
      <c r="AV109" s="157" t="s">
        <v>60</v>
      </c>
      <c r="AW109" s="158" t="s">
        <v>173</v>
      </c>
      <c r="AX109" s="159" t="s">
        <v>893</v>
      </c>
      <c r="AY109" s="145" t="s">
        <v>62</v>
      </c>
      <c r="AZ109" s="160" t="s">
        <v>894</v>
      </c>
      <c r="BA109" s="150" t="s">
        <v>895</v>
      </c>
      <c r="BB109" s="150" t="s">
        <v>896</v>
      </c>
      <c r="BC109" s="151" t="s">
        <v>897</v>
      </c>
      <c r="BD109" s="150" t="s">
        <v>895</v>
      </c>
      <c r="BE109" s="150" t="s">
        <v>896</v>
      </c>
      <c r="BF109" s="151" t="s">
        <v>897</v>
      </c>
    </row>
    <row r="110" spans="1:58" s="141" customFormat="1" ht="112.5" x14ac:dyDescent="0.2">
      <c r="A110" s="152">
        <v>106</v>
      </c>
      <c r="B110" s="110">
        <v>179</v>
      </c>
      <c r="C110" s="111" t="s">
        <v>885</v>
      </c>
      <c r="D110" s="183" t="s">
        <v>886</v>
      </c>
      <c r="E110" s="153" t="s">
        <v>903</v>
      </c>
      <c r="F110" s="175" t="s">
        <v>904</v>
      </c>
      <c r="G110" s="154" t="s">
        <v>161</v>
      </c>
      <c r="H110" s="116" t="s">
        <v>905</v>
      </c>
      <c r="I110" s="155" t="s">
        <v>905</v>
      </c>
      <c r="J110" s="118"/>
      <c r="K110" s="119">
        <v>90000</v>
      </c>
      <c r="L110" s="120">
        <v>54000</v>
      </c>
      <c r="M110" s="121">
        <f t="shared" si="19"/>
        <v>60</v>
      </c>
      <c r="N110" s="122" t="str">
        <f t="shared" si="20"/>
        <v/>
      </c>
      <c r="O110" s="120">
        <v>36000</v>
      </c>
      <c r="P110" s="123">
        <f t="shared" si="21"/>
        <v>40</v>
      </c>
      <c r="Q110" s="124">
        <f t="shared" si="22"/>
        <v>100</v>
      </c>
      <c r="R110" s="125">
        <v>90000</v>
      </c>
      <c r="S110" s="126">
        <v>54000</v>
      </c>
      <c r="T110" s="127">
        <f t="shared" si="23"/>
        <v>60</v>
      </c>
      <c r="U110" s="128" t="str">
        <f t="shared" si="24"/>
        <v/>
      </c>
      <c r="V110" s="120">
        <v>36000</v>
      </c>
      <c r="W110" s="129">
        <f t="shared" si="25"/>
        <v>40</v>
      </c>
      <c r="X110" s="130">
        <f t="shared" si="26"/>
        <v>100</v>
      </c>
      <c r="Y110" s="131" t="s">
        <v>57</v>
      </c>
      <c r="Z110" s="132"/>
      <c r="AA110" s="133">
        <v>15</v>
      </c>
      <c r="AB110" s="134">
        <f t="shared" si="27"/>
        <v>1.5</v>
      </c>
      <c r="AC110" s="135">
        <v>15</v>
      </c>
      <c r="AD110" s="134">
        <f t="shared" si="28"/>
        <v>1.5</v>
      </c>
      <c r="AE110" s="135">
        <v>0</v>
      </c>
      <c r="AF110" s="134">
        <f t="shared" si="29"/>
        <v>0</v>
      </c>
      <c r="AG110" s="136">
        <f t="shared" si="30"/>
        <v>30</v>
      </c>
      <c r="AH110" s="137">
        <f t="shared" si="31"/>
        <v>3</v>
      </c>
      <c r="AI110" s="133">
        <v>13</v>
      </c>
      <c r="AJ110" s="134">
        <f t="shared" si="32"/>
        <v>7.15</v>
      </c>
      <c r="AK110" s="138"/>
      <c r="AL110" s="134"/>
      <c r="AM110" s="139">
        <f t="shared" si="33"/>
        <v>13</v>
      </c>
      <c r="AN110" s="137">
        <f t="shared" si="34"/>
        <v>7.15</v>
      </c>
      <c r="AO110" s="140">
        <f t="shared" si="35"/>
        <v>10.15</v>
      </c>
      <c r="AQ110" s="142" t="str">
        <f t="shared" si="36"/>
        <v/>
      </c>
      <c r="AR110" s="142">
        <f t="shared" si="37"/>
        <v>54000</v>
      </c>
      <c r="AS110" s="135">
        <v>1255</v>
      </c>
      <c r="AT110" s="161" t="s">
        <v>906</v>
      </c>
      <c r="AU110" s="145" t="s">
        <v>907</v>
      </c>
      <c r="AV110" s="157" t="s">
        <v>60</v>
      </c>
      <c r="AW110" s="158" t="s">
        <v>173</v>
      </c>
      <c r="AX110" s="159" t="s">
        <v>893</v>
      </c>
      <c r="AY110" s="145" t="s">
        <v>62</v>
      </c>
      <c r="AZ110" s="160" t="s">
        <v>894</v>
      </c>
      <c r="BA110" s="150" t="s">
        <v>895</v>
      </c>
      <c r="BB110" s="150" t="s">
        <v>896</v>
      </c>
      <c r="BC110" s="151" t="s">
        <v>897</v>
      </c>
      <c r="BD110" s="150" t="s">
        <v>895</v>
      </c>
      <c r="BE110" s="150" t="s">
        <v>896</v>
      </c>
      <c r="BF110" s="151" t="s">
        <v>897</v>
      </c>
    </row>
    <row r="111" spans="1:58" s="141" customFormat="1" ht="45" x14ac:dyDescent="0.2">
      <c r="A111" s="152">
        <v>107</v>
      </c>
      <c r="B111" s="110">
        <v>99</v>
      </c>
      <c r="C111" s="111" t="s">
        <v>908</v>
      </c>
      <c r="D111" s="183" t="s">
        <v>909</v>
      </c>
      <c r="E111" s="153" t="s">
        <v>352</v>
      </c>
      <c r="F111" s="175" t="s">
        <v>118</v>
      </c>
      <c r="G111" s="154">
        <v>3</v>
      </c>
      <c r="H111" s="116" t="s">
        <v>910</v>
      </c>
      <c r="I111" s="155" t="s">
        <v>910</v>
      </c>
      <c r="J111" s="118"/>
      <c r="K111" s="119">
        <v>109260</v>
      </c>
      <c r="L111" s="120">
        <v>54630</v>
      </c>
      <c r="M111" s="121">
        <f t="shared" si="19"/>
        <v>50</v>
      </c>
      <c r="N111" s="122" t="str">
        <f t="shared" si="20"/>
        <v/>
      </c>
      <c r="O111" s="120">
        <v>54630</v>
      </c>
      <c r="P111" s="123">
        <f t="shared" si="21"/>
        <v>50</v>
      </c>
      <c r="Q111" s="124">
        <f t="shared" si="22"/>
        <v>100</v>
      </c>
      <c r="R111" s="125">
        <v>109260</v>
      </c>
      <c r="S111" s="126">
        <v>54630</v>
      </c>
      <c r="T111" s="127">
        <f t="shared" si="23"/>
        <v>50</v>
      </c>
      <c r="U111" s="128" t="str">
        <f t="shared" si="24"/>
        <v/>
      </c>
      <c r="V111" s="120">
        <v>54630</v>
      </c>
      <c r="W111" s="129">
        <f t="shared" si="25"/>
        <v>50</v>
      </c>
      <c r="X111" s="130">
        <f t="shared" si="26"/>
        <v>100</v>
      </c>
      <c r="Y111" s="131" t="s">
        <v>57</v>
      </c>
      <c r="Z111" s="132"/>
      <c r="AA111" s="133">
        <v>15</v>
      </c>
      <c r="AB111" s="134">
        <f t="shared" si="27"/>
        <v>1.5</v>
      </c>
      <c r="AC111" s="135">
        <v>15</v>
      </c>
      <c r="AD111" s="134">
        <f t="shared" si="28"/>
        <v>1.5</v>
      </c>
      <c r="AE111" s="135">
        <v>7</v>
      </c>
      <c r="AF111" s="134">
        <f t="shared" si="29"/>
        <v>1.75</v>
      </c>
      <c r="AG111" s="136">
        <f t="shared" si="30"/>
        <v>37</v>
      </c>
      <c r="AH111" s="137">
        <f t="shared" si="31"/>
        <v>4.75</v>
      </c>
      <c r="AI111" s="133">
        <v>15</v>
      </c>
      <c r="AJ111" s="134">
        <f t="shared" si="32"/>
        <v>8.25</v>
      </c>
      <c r="AK111" s="138"/>
      <c r="AL111" s="134"/>
      <c r="AM111" s="139">
        <f t="shared" si="33"/>
        <v>15</v>
      </c>
      <c r="AN111" s="137">
        <f t="shared" si="34"/>
        <v>8.25</v>
      </c>
      <c r="AO111" s="140">
        <f t="shared" si="35"/>
        <v>13</v>
      </c>
      <c r="AQ111" s="142" t="str">
        <f t="shared" si="36"/>
        <v/>
      </c>
      <c r="AR111" s="142">
        <f t="shared" si="37"/>
        <v>54630</v>
      </c>
      <c r="AS111" s="135">
        <v>1256</v>
      </c>
      <c r="AT111" s="161" t="s">
        <v>911</v>
      </c>
      <c r="AU111" s="145" t="s">
        <v>912</v>
      </c>
      <c r="AV111" s="146" t="s">
        <v>60</v>
      </c>
      <c r="AW111" s="147" t="s">
        <v>61</v>
      </c>
      <c r="AX111" s="148" t="s">
        <v>908</v>
      </c>
      <c r="AY111" s="145" t="s">
        <v>62</v>
      </c>
      <c r="AZ111" s="160" t="s">
        <v>913</v>
      </c>
      <c r="BA111" s="150" t="s">
        <v>914</v>
      </c>
      <c r="BB111" s="150" t="s">
        <v>915</v>
      </c>
      <c r="BC111" s="151" t="s">
        <v>916</v>
      </c>
      <c r="BD111" s="150" t="s">
        <v>914</v>
      </c>
      <c r="BE111" s="150" t="s">
        <v>915</v>
      </c>
      <c r="BF111" s="151" t="s">
        <v>916</v>
      </c>
    </row>
    <row r="112" spans="1:58" s="141" customFormat="1" ht="101.25" x14ac:dyDescent="0.2">
      <c r="A112" s="152">
        <v>108</v>
      </c>
      <c r="B112" s="110">
        <v>102</v>
      </c>
      <c r="C112" s="111" t="s">
        <v>908</v>
      </c>
      <c r="D112" s="183" t="s">
        <v>909</v>
      </c>
      <c r="E112" s="153" t="s">
        <v>917</v>
      </c>
      <c r="F112" s="175" t="s">
        <v>1495</v>
      </c>
      <c r="G112" s="177" t="s">
        <v>161</v>
      </c>
      <c r="H112" s="116" t="s">
        <v>918</v>
      </c>
      <c r="I112" s="155" t="s">
        <v>918</v>
      </c>
      <c r="J112" s="118"/>
      <c r="K112" s="119">
        <v>158000</v>
      </c>
      <c r="L112" s="120">
        <v>94800</v>
      </c>
      <c r="M112" s="121">
        <f t="shared" si="19"/>
        <v>60</v>
      </c>
      <c r="N112" s="122" t="str">
        <f t="shared" si="20"/>
        <v/>
      </c>
      <c r="O112" s="120">
        <v>63200</v>
      </c>
      <c r="P112" s="123">
        <f t="shared" si="21"/>
        <v>40</v>
      </c>
      <c r="Q112" s="124">
        <f t="shared" si="22"/>
        <v>100</v>
      </c>
      <c r="R112" s="125">
        <v>158000</v>
      </c>
      <c r="S112" s="126">
        <v>94800</v>
      </c>
      <c r="T112" s="127">
        <f t="shared" si="23"/>
        <v>60</v>
      </c>
      <c r="U112" s="128" t="str">
        <f t="shared" si="24"/>
        <v/>
      </c>
      <c r="V112" s="120">
        <v>63200</v>
      </c>
      <c r="W112" s="129">
        <f t="shared" si="25"/>
        <v>40</v>
      </c>
      <c r="X112" s="130">
        <f t="shared" si="26"/>
        <v>100</v>
      </c>
      <c r="Y112" s="131" t="s">
        <v>57</v>
      </c>
      <c r="Z112" s="132"/>
      <c r="AA112" s="133">
        <v>15</v>
      </c>
      <c r="AB112" s="134">
        <f t="shared" si="27"/>
        <v>1.5</v>
      </c>
      <c r="AC112" s="135">
        <v>15</v>
      </c>
      <c r="AD112" s="134">
        <f t="shared" si="28"/>
        <v>1.5</v>
      </c>
      <c r="AE112" s="135">
        <v>0</v>
      </c>
      <c r="AF112" s="134">
        <f t="shared" si="29"/>
        <v>0</v>
      </c>
      <c r="AG112" s="136">
        <f t="shared" si="30"/>
        <v>30</v>
      </c>
      <c r="AH112" s="137">
        <f t="shared" si="31"/>
        <v>3</v>
      </c>
      <c r="AI112" s="133">
        <v>13</v>
      </c>
      <c r="AJ112" s="134">
        <f t="shared" si="32"/>
        <v>7.15</v>
      </c>
      <c r="AK112" s="138"/>
      <c r="AL112" s="134"/>
      <c r="AM112" s="139">
        <f t="shared" si="33"/>
        <v>13</v>
      </c>
      <c r="AN112" s="137">
        <f t="shared" si="34"/>
        <v>7.15</v>
      </c>
      <c r="AO112" s="140">
        <f t="shared" si="35"/>
        <v>10.15</v>
      </c>
      <c r="AQ112" s="142" t="str">
        <f t="shared" si="36"/>
        <v/>
      </c>
      <c r="AR112" s="142">
        <f t="shared" si="37"/>
        <v>94800</v>
      </c>
      <c r="AS112" s="135">
        <v>1257</v>
      </c>
      <c r="AT112" s="161" t="s">
        <v>919</v>
      </c>
      <c r="AU112" s="145" t="s">
        <v>920</v>
      </c>
      <c r="AV112" s="146" t="s">
        <v>60</v>
      </c>
      <c r="AW112" s="147" t="s">
        <v>61</v>
      </c>
      <c r="AX112" s="148" t="s">
        <v>908</v>
      </c>
      <c r="AY112" s="145" t="s">
        <v>62</v>
      </c>
      <c r="AZ112" s="160" t="s">
        <v>913</v>
      </c>
      <c r="BA112" s="150" t="s">
        <v>914</v>
      </c>
      <c r="BB112" s="150" t="s">
        <v>915</v>
      </c>
      <c r="BC112" s="151" t="s">
        <v>916</v>
      </c>
      <c r="BD112" s="150" t="s">
        <v>914</v>
      </c>
      <c r="BE112" s="150" t="s">
        <v>915</v>
      </c>
      <c r="BF112" s="151" t="s">
        <v>916</v>
      </c>
    </row>
    <row r="113" spans="1:58" s="141" customFormat="1" ht="33.75" x14ac:dyDescent="0.2">
      <c r="A113" s="152">
        <v>109</v>
      </c>
      <c r="B113" s="110">
        <v>103</v>
      </c>
      <c r="C113" s="111" t="s">
        <v>908</v>
      </c>
      <c r="D113" s="183" t="s">
        <v>909</v>
      </c>
      <c r="E113" s="153" t="s">
        <v>921</v>
      </c>
      <c r="F113" s="175" t="s">
        <v>922</v>
      </c>
      <c r="G113" s="154" t="s">
        <v>426</v>
      </c>
      <c r="H113" s="116" t="s">
        <v>923</v>
      </c>
      <c r="I113" s="155" t="s">
        <v>923</v>
      </c>
      <c r="J113" s="118"/>
      <c r="K113" s="119">
        <v>108800</v>
      </c>
      <c r="L113" s="120">
        <v>54400</v>
      </c>
      <c r="M113" s="121">
        <f t="shared" si="19"/>
        <v>50</v>
      </c>
      <c r="N113" s="122" t="str">
        <f t="shared" si="20"/>
        <v/>
      </c>
      <c r="O113" s="120">
        <v>54400</v>
      </c>
      <c r="P113" s="123">
        <f t="shared" si="21"/>
        <v>50</v>
      </c>
      <c r="Q113" s="124">
        <f t="shared" si="22"/>
        <v>100</v>
      </c>
      <c r="R113" s="125">
        <v>108800</v>
      </c>
      <c r="S113" s="126">
        <v>54400</v>
      </c>
      <c r="T113" s="127">
        <f t="shared" si="23"/>
        <v>50</v>
      </c>
      <c r="U113" s="128" t="str">
        <f t="shared" si="24"/>
        <v/>
      </c>
      <c r="V113" s="120">
        <v>54400</v>
      </c>
      <c r="W113" s="129">
        <f t="shared" si="25"/>
        <v>50</v>
      </c>
      <c r="X113" s="130">
        <f t="shared" si="26"/>
        <v>100</v>
      </c>
      <c r="Y113" s="131" t="s">
        <v>57</v>
      </c>
      <c r="Z113" s="132"/>
      <c r="AA113" s="133">
        <v>15</v>
      </c>
      <c r="AB113" s="134">
        <f t="shared" si="27"/>
        <v>1.5</v>
      </c>
      <c r="AC113" s="135">
        <v>15</v>
      </c>
      <c r="AD113" s="134">
        <f t="shared" si="28"/>
        <v>1.5</v>
      </c>
      <c r="AE113" s="135">
        <v>7</v>
      </c>
      <c r="AF113" s="134">
        <f t="shared" si="29"/>
        <v>1.75</v>
      </c>
      <c r="AG113" s="136">
        <f t="shared" si="30"/>
        <v>37</v>
      </c>
      <c r="AH113" s="137">
        <f t="shared" si="31"/>
        <v>4.75</v>
      </c>
      <c r="AI113" s="133">
        <v>5</v>
      </c>
      <c r="AJ113" s="134">
        <f t="shared" si="32"/>
        <v>2.75</v>
      </c>
      <c r="AK113" s="138"/>
      <c r="AL113" s="134"/>
      <c r="AM113" s="139">
        <f t="shared" si="33"/>
        <v>5</v>
      </c>
      <c r="AN113" s="137">
        <f t="shared" si="34"/>
        <v>2.75</v>
      </c>
      <c r="AO113" s="140">
        <f t="shared" si="35"/>
        <v>7.5</v>
      </c>
      <c r="AQ113" s="142" t="str">
        <f t="shared" si="36"/>
        <v/>
      </c>
      <c r="AR113" s="142">
        <f t="shared" si="37"/>
        <v>54400</v>
      </c>
      <c r="AS113" s="135">
        <v>1258</v>
      </c>
      <c r="AT113" s="161" t="s">
        <v>924</v>
      </c>
      <c r="AU113" s="145" t="s">
        <v>925</v>
      </c>
      <c r="AV113" s="146" t="s">
        <v>60</v>
      </c>
      <c r="AW113" s="147" t="s">
        <v>61</v>
      </c>
      <c r="AX113" s="148" t="s">
        <v>908</v>
      </c>
      <c r="AY113" s="145" t="s">
        <v>62</v>
      </c>
      <c r="AZ113" s="160" t="s">
        <v>913</v>
      </c>
      <c r="BA113" s="150" t="s">
        <v>914</v>
      </c>
      <c r="BB113" s="150" t="s">
        <v>915</v>
      </c>
      <c r="BC113" s="151" t="s">
        <v>916</v>
      </c>
      <c r="BD113" s="150" t="s">
        <v>914</v>
      </c>
      <c r="BE113" s="150" t="s">
        <v>915</v>
      </c>
      <c r="BF113" s="151" t="s">
        <v>916</v>
      </c>
    </row>
    <row r="114" spans="1:58" s="141" customFormat="1" ht="90" x14ac:dyDescent="0.2">
      <c r="A114" s="152">
        <v>110</v>
      </c>
      <c r="B114" s="110">
        <v>108</v>
      </c>
      <c r="C114" s="111" t="s">
        <v>926</v>
      </c>
      <c r="D114" s="183" t="s">
        <v>927</v>
      </c>
      <c r="E114" s="153" t="s">
        <v>928</v>
      </c>
      <c r="F114" s="175" t="s">
        <v>338</v>
      </c>
      <c r="G114" s="154">
        <v>6</v>
      </c>
      <c r="H114" s="116" t="s">
        <v>929</v>
      </c>
      <c r="I114" s="155" t="s">
        <v>929</v>
      </c>
      <c r="J114" s="118"/>
      <c r="K114" s="119">
        <v>21144</v>
      </c>
      <c r="L114" s="120">
        <v>12600</v>
      </c>
      <c r="M114" s="121">
        <f t="shared" si="19"/>
        <v>59.591373439273553</v>
      </c>
      <c r="N114" s="122" t="str">
        <f t="shared" si="20"/>
        <v/>
      </c>
      <c r="O114" s="120">
        <v>8544</v>
      </c>
      <c r="P114" s="123">
        <f t="shared" si="21"/>
        <v>40.408626560726447</v>
      </c>
      <c r="Q114" s="124">
        <f t="shared" si="22"/>
        <v>100</v>
      </c>
      <c r="R114" s="125">
        <v>21144</v>
      </c>
      <c r="S114" s="126">
        <v>12600</v>
      </c>
      <c r="T114" s="127">
        <f t="shared" si="23"/>
        <v>59.59</v>
      </c>
      <c r="U114" s="128" t="str">
        <f t="shared" si="24"/>
        <v/>
      </c>
      <c r="V114" s="120">
        <v>8544</v>
      </c>
      <c r="W114" s="129">
        <f t="shared" si="25"/>
        <v>40.409999999999997</v>
      </c>
      <c r="X114" s="130">
        <f t="shared" si="26"/>
        <v>100</v>
      </c>
      <c r="Y114" s="131" t="s">
        <v>57</v>
      </c>
      <c r="Z114" s="132"/>
      <c r="AA114" s="133">
        <v>15</v>
      </c>
      <c r="AB114" s="134">
        <f t="shared" si="27"/>
        <v>1.5</v>
      </c>
      <c r="AC114" s="135">
        <v>15</v>
      </c>
      <c r="AD114" s="134">
        <f t="shared" si="28"/>
        <v>1.5</v>
      </c>
      <c r="AE114" s="135">
        <v>0</v>
      </c>
      <c r="AF114" s="134">
        <f t="shared" si="29"/>
        <v>0</v>
      </c>
      <c r="AG114" s="136">
        <f t="shared" si="30"/>
        <v>30</v>
      </c>
      <c r="AH114" s="137">
        <f t="shared" si="31"/>
        <v>3</v>
      </c>
      <c r="AI114" s="133">
        <v>15</v>
      </c>
      <c r="AJ114" s="134">
        <f t="shared" si="32"/>
        <v>8.25</v>
      </c>
      <c r="AK114" s="138"/>
      <c r="AL114" s="134"/>
      <c r="AM114" s="139">
        <f t="shared" si="33"/>
        <v>15</v>
      </c>
      <c r="AN114" s="137">
        <f t="shared" si="34"/>
        <v>8.25</v>
      </c>
      <c r="AO114" s="140">
        <f t="shared" si="35"/>
        <v>11.25</v>
      </c>
      <c r="AQ114" s="142" t="str">
        <f t="shared" si="36"/>
        <v/>
      </c>
      <c r="AR114" s="142">
        <f t="shared" si="37"/>
        <v>12600</v>
      </c>
      <c r="AS114" s="135">
        <v>1259</v>
      </c>
      <c r="AT114" s="161" t="s">
        <v>930</v>
      </c>
      <c r="AU114" s="145" t="s">
        <v>931</v>
      </c>
      <c r="AV114" s="146" t="s">
        <v>60</v>
      </c>
      <c r="AW114" s="147" t="s">
        <v>61</v>
      </c>
      <c r="AX114" s="148" t="s">
        <v>926</v>
      </c>
      <c r="AY114" s="145" t="s">
        <v>62</v>
      </c>
      <c r="AZ114" s="160" t="s">
        <v>932</v>
      </c>
      <c r="BA114" s="150" t="s">
        <v>933</v>
      </c>
      <c r="BB114" s="150" t="s">
        <v>927</v>
      </c>
      <c r="BC114" s="151" t="s">
        <v>934</v>
      </c>
      <c r="BD114" s="150" t="s">
        <v>933</v>
      </c>
      <c r="BE114" s="150" t="s">
        <v>927</v>
      </c>
      <c r="BF114" s="151" t="s">
        <v>934</v>
      </c>
    </row>
    <row r="115" spans="1:58" s="141" customFormat="1" ht="67.5" x14ac:dyDescent="0.2">
      <c r="A115" s="152">
        <v>111</v>
      </c>
      <c r="B115" s="110">
        <v>31</v>
      </c>
      <c r="C115" s="111" t="s">
        <v>935</v>
      </c>
      <c r="D115" s="183" t="s">
        <v>936</v>
      </c>
      <c r="E115" s="162" t="s">
        <v>937</v>
      </c>
      <c r="F115" s="179" t="s">
        <v>938</v>
      </c>
      <c r="G115" s="154">
        <v>6</v>
      </c>
      <c r="H115" s="116" t="s">
        <v>939</v>
      </c>
      <c r="I115" s="155" t="s">
        <v>940</v>
      </c>
      <c r="J115" s="118"/>
      <c r="K115" s="119">
        <v>99960</v>
      </c>
      <c r="L115" s="120">
        <v>59976</v>
      </c>
      <c r="M115" s="121">
        <f t="shared" si="19"/>
        <v>60</v>
      </c>
      <c r="N115" s="122" t="str">
        <f t="shared" si="20"/>
        <v/>
      </c>
      <c r="O115" s="120">
        <v>39984</v>
      </c>
      <c r="P115" s="123">
        <f t="shared" si="21"/>
        <v>40</v>
      </c>
      <c r="Q115" s="124">
        <f t="shared" si="22"/>
        <v>100</v>
      </c>
      <c r="R115" s="125">
        <v>99960</v>
      </c>
      <c r="S115" s="126">
        <v>59976</v>
      </c>
      <c r="T115" s="127">
        <f t="shared" si="23"/>
        <v>60</v>
      </c>
      <c r="U115" s="128" t="str">
        <f t="shared" si="24"/>
        <v/>
      </c>
      <c r="V115" s="120">
        <v>39984</v>
      </c>
      <c r="W115" s="129">
        <f t="shared" si="25"/>
        <v>40</v>
      </c>
      <c r="X115" s="130">
        <f t="shared" si="26"/>
        <v>100</v>
      </c>
      <c r="Y115" s="131" t="s">
        <v>57</v>
      </c>
      <c r="Z115" s="132"/>
      <c r="AA115" s="133">
        <v>15</v>
      </c>
      <c r="AB115" s="134">
        <f t="shared" si="27"/>
        <v>1.5</v>
      </c>
      <c r="AC115" s="135">
        <v>15</v>
      </c>
      <c r="AD115" s="134">
        <f t="shared" si="28"/>
        <v>1.5</v>
      </c>
      <c r="AE115" s="135">
        <v>0</v>
      </c>
      <c r="AF115" s="134">
        <f t="shared" si="29"/>
        <v>0</v>
      </c>
      <c r="AG115" s="136">
        <f t="shared" si="30"/>
        <v>30</v>
      </c>
      <c r="AH115" s="137">
        <f t="shared" si="31"/>
        <v>3</v>
      </c>
      <c r="AI115" s="133">
        <v>15</v>
      </c>
      <c r="AJ115" s="134">
        <f t="shared" si="32"/>
        <v>8.25</v>
      </c>
      <c r="AK115" s="138"/>
      <c r="AL115" s="134"/>
      <c r="AM115" s="139">
        <f t="shared" si="33"/>
        <v>15</v>
      </c>
      <c r="AN115" s="137">
        <f t="shared" si="34"/>
        <v>8.25</v>
      </c>
      <c r="AO115" s="140">
        <f t="shared" si="35"/>
        <v>11.25</v>
      </c>
      <c r="AQ115" s="142" t="str">
        <f t="shared" si="36"/>
        <v/>
      </c>
      <c r="AR115" s="142">
        <f t="shared" si="37"/>
        <v>59976</v>
      </c>
      <c r="AS115" s="135">
        <v>1260</v>
      </c>
      <c r="AT115" s="161" t="s">
        <v>941</v>
      </c>
      <c r="AU115" s="145" t="s">
        <v>942</v>
      </c>
      <c r="AV115" s="146" t="s">
        <v>60</v>
      </c>
      <c r="AW115" s="147" t="s">
        <v>89</v>
      </c>
      <c r="AX115" s="148" t="s">
        <v>935</v>
      </c>
      <c r="AY115" s="145" t="s">
        <v>62</v>
      </c>
      <c r="AZ115" s="160" t="s">
        <v>943</v>
      </c>
      <c r="BA115" s="150" t="s">
        <v>944</v>
      </c>
      <c r="BB115" s="173" t="s">
        <v>936</v>
      </c>
      <c r="BC115" s="151" t="s">
        <v>223</v>
      </c>
      <c r="BD115" s="150" t="s">
        <v>944</v>
      </c>
      <c r="BE115" s="150" t="s">
        <v>936</v>
      </c>
      <c r="BF115" s="151" t="s">
        <v>223</v>
      </c>
    </row>
    <row r="116" spans="1:58" s="141" customFormat="1" ht="67.5" x14ac:dyDescent="0.2">
      <c r="A116" s="152">
        <v>112</v>
      </c>
      <c r="B116" s="110">
        <v>29</v>
      </c>
      <c r="C116" s="111" t="s">
        <v>945</v>
      </c>
      <c r="D116" s="183" t="s">
        <v>946</v>
      </c>
      <c r="E116" s="162" t="s">
        <v>947</v>
      </c>
      <c r="F116" s="179" t="s">
        <v>55</v>
      </c>
      <c r="G116" s="154">
        <v>3</v>
      </c>
      <c r="H116" s="116" t="s">
        <v>948</v>
      </c>
      <c r="I116" s="155" t="s">
        <v>949</v>
      </c>
      <c r="J116" s="118"/>
      <c r="K116" s="119">
        <v>48000</v>
      </c>
      <c r="L116" s="120">
        <v>28800</v>
      </c>
      <c r="M116" s="121">
        <f t="shared" si="19"/>
        <v>60</v>
      </c>
      <c r="N116" s="122" t="str">
        <f t="shared" si="20"/>
        <v/>
      </c>
      <c r="O116" s="120">
        <v>19200</v>
      </c>
      <c r="P116" s="123">
        <f t="shared" si="21"/>
        <v>40</v>
      </c>
      <c r="Q116" s="124">
        <f t="shared" si="22"/>
        <v>100</v>
      </c>
      <c r="R116" s="125">
        <v>48000</v>
      </c>
      <c r="S116" s="126">
        <v>28800</v>
      </c>
      <c r="T116" s="127">
        <f t="shared" si="23"/>
        <v>60</v>
      </c>
      <c r="U116" s="128" t="str">
        <f t="shared" si="24"/>
        <v/>
      </c>
      <c r="V116" s="120">
        <v>19200</v>
      </c>
      <c r="W116" s="129">
        <f t="shared" si="25"/>
        <v>40</v>
      </c>
      <c r="X116" s="130">
        <f t="shared" si="26"/>
        <v>100</v>
      </c>
      <c r="Y116" s="131" t="s">
        <v>57</v>
      </c>
      <c r="Z116" s="132"/>
      <c r="AA116" s="133">
        <v>15</v>
      </c>
      <c r="AB116" s="134">
        <f t="shared" si="27"/>
        <v>1.5</v>
      </c>
      <c r="AC116" s="135">
        <v>15</v>
      </c>
      <c r="AD116" s="134">
        <f t="shared" si="28"/>
        <v>1.5</v>
      </c>
      <c r="AE116" s="135">
        <v>0</v>
      </c>
      <c r="AF116" s="134">
        <f t="shared" si="29"/>
        <v>0</v>
      </c>
      <c r="AG116" s="136">
        <f t="shared" si="30"/>
        <v>30</v>
      </c>
      <c r="AH116" s="137">
        <f t="shared" si="31"/>
        <v>3</v>
      </c>
      <c r="AI116" s="133">
        <v>15</v>
      </c>
      <c r="AJ116" s="134">
        <f t="shared" si="32"/>
        <v>8.25</v>
      </c>
      <c r="AK116" s="138"/>
      <c r="AL116" s="134"/>
      <c r="AM116" s="139">
        <f t="shared" si="33"/>
        <v>15</v>
      </c>
      <c r="AN116" s="137">
        <f t="shared" si="34"/>
        <v>8.25</v>
      </c>
      <c r="AO116" s="140">
        <f t="shared" si="35"/>
        <v>11.25</v>
      </c>
      <c r="AQ116" s="142" t="str">
        <f t="shared" si="36"/>
        <v/>
      </c>
      <c r="AR116" s="142">
        <f t="shared" si="37"/>
        <v>28800</v>
      </c>
      <c r="AS116" s="135">
        <v>1261</v>
      </c>
      <c r="AT116" s="161" t="s">
        <v>950</v>
      </c>
      <c r="AU116" s="145" t="s">
        <v>951</v>
      </c>
      <c r="AV116" s="146" t="s">
        <v>60</v>
      </c>
      <c r="AW116" s="147" t="s">
        <v>89</v>
      </c>
      <c r="AX116" s="148" t="s">
        <v>945</v>
      </c>
      <c r="AY116" s="145" t="s">
        <v>62</v>
      </c>
      <c r="AZ116" s="160" t="s">
        <v>952</v>
      </c>
      <c r="BA116" s="150" t="s">
        <v>953</v>
      </c>
      <c r="BB116" s="173" t="s">
        <v>946</v>
      </c>
      <c r="BC116" s="151" t="s">
        <v>613</v>
      </c>
      <c r="BD116" s="150" t="s">
        <v>953</v>
      </c>
      <c r="BE116" s="150" t="s">
        <v>946</v>
      </c>
      <c r="BF116" s="151" t="s">
        <v>613</v>
      </c>
    </row>
    <row r="117" spans="1:58" s="141" customFormat="1" ht="45" x14ac:dyDescent="0.2">
      <c r="A117" s="152">
        <v>113</v>
      </c>
      <c r="B117" s="110">
        <v>28</v>
      </c>
      <c r="C117" s="111" t="s">
        <v>945</v>
      </c>
      <c r="D117" s="183" t="s">
        <v>946</v>
      </c>
      <c r="E117" s="162" t="s">
        <v>954</v>
      </c>
      <c r="F117" s="179" t="s">
        <v>955</v>
      </c>
      <c r="G117" s="154">
        <v>6</v>
      </c>
      <c r="H117" s="116" t="s">
        <v>956</v>
      </c>
      <c r="I117" s="155" t="s">
        <v>957</v>
      </c>
      <c r="J117" s="118"/>
      <c r="K117" s="119">
        <v>204000</v>
      </c>
      <c r="L117" s="120">
        <v>122400</v>
      </c>
      <c r="M117" s="121">
        <f t="shared" si="19"/>
        <v>60</v>
      </c>
      <c r="N117" s="122" t="str">
        <f t="shared" si="20"/>
        <v/>
      </c>
      <c r="O117" s="120">
        <v>81600</v>
      </c>
      <c r="P117" s="123">
        <f t="shared" si="21"/>
        <v>40</v>
      </c>
      <c r="Q117" s="124">
        <f t="shared" si="22"/>
        <v>100</v>
      </c>
      <c r="R117" s="125">
        <v>204000</v>
      </c>
      <c r="S117" s="126">
        <v>122400</v>
      </c>
      <c r="T117" s="127">
        <f t="shared" si="23"/>
        <v>60</v>
      </c>
      <c r="U117" s="128" t="str">
        <f t="shared" si="24"/>
        <v/>
      </c>
      <c r="V117" s="120">
        <v>81600</v>
      </c>
      <c r="W117" s="129">
        <f t="shared" si="25"/>
        <v>40</v>
      </c>
      <c r="X117" s="130">
        <f t="shared" si="26"/>
        <v>100</v>
      </c>
      <c r="Y117" s="131" t="s">
        <v>57</v>
      </c>
      <c r="Z117" s="132"/>
      <c r="AA117" s="133">
        <v>15</v>
      </c>
      <c r="AB117" s="134">
        <f t="shared" si="27"/>
        <v>1.5</v>
      </c>
      <c r="AC117" s="135">
        <v>15</v>
      </c>
      <c r="AD117" s="134">
        <f t="shared" si="28"/>
        <v>1.5</v>
      </c>
      <c r="AE117" s="135">
        <v>0</v>
      </c>
      <c r="AF117" s="134">
        <f t="shared" si="29"/>
        <v>0</v>
      </c>
      <c r="AG117" s="136">
        <f t="shared" si="30"/>
        <v>30</v>
      </c>
      <c r="AH117" s="137">
        <f t="shared" si="31"/>
        <v>3</v>
      </c>
      <c r="AI117" s="133">
        <v>15</v>
      </c>
      <c r="AJ117" s="134">
        <f t="shared" si="32"/>
        <v>8.25</v>
      </c>
      <c r="AK117" s="138"/>
      <c r="AL117" s="134"/>
      <c r="AM117" s="139">
        <f t="shared" si="33"/>
        <v>15</v>
      </c>
      <c r="AN117" s="137">
        <f t="shared" si="34"/>
        <v>8.25</v>
      </c>
      <c r="AO117" s="140">
        <f t="shared" si="35"/>
        <v>11.25</v>
      </c>
      <c r="AQ117" s="142">
        <f t="shared" si="36"/>
        <v>110160</v>
      </c>
      <c r="AR117" s="142" t="str">
        <f t="shared" si="37"/>
        <v/>
      </c>
      <c r="AS117" s="135">
        <v>1262</v>
      </c>
      <c r="AT117" s="161" t="s">
        <v>958</v>
      </c>
      <c r="AU117" s="145" t="s">
        <v>959</v>
      </c>
      <c r="AV117" s="146" t="s">
        <v>60</v>
      </c>
      <c r="AW117" s="147" t="s">
        <v>89</v>
      </c>
      <c r="AX117" s="148" t="s">
        <v>945</v>
      </c>
      <c r="AY117" s="145" t="s">
        <v>62</v>
      </c>
      <c r="AZ117" s="160" t="s">
        <v>952</v>
      </c>
      <c r="BA117" s="150" t="s">
        <v>953</v>
      </c>
      <c r="BB117" s="173" t="s">
        <v>946</v>
      </c>
      <c r="BC117" s="151" t="s">
        <v>613</v>
      </c>
      <c r="BD117" s="150" t="s">
        <v>953</v>
      </c>
      <c r="BE117" s="150" t="s">
        <v>946</v>
      </c>
      <c r="BF117" s="151" t="s">
        <v>613</v>
      </c>
    </row>
    <row r="118" spans="1:58" s="141" customFormat="1" ht="112.5" x14ac:dyDescent="0.2">
      <c r="A118" s="152">
        <v>114</v>
      </c>
      <c r="B118" s="110">
        <v>30</v>
      </c>
      <c r="C118" s="111" t="s">
        <v>945</v>
      </c>
      <c r="D118" s="183" t="s">
        <v>946</v>
      </c>
      <c r="E118" s="162" t="s">
        <v>960</v>
      </c>
      <c r="F118" s="179" t="s">
        <v>836</v>
      </c>
      <c r="G118" s="154" t="s">
        <v>78</v>
      </c>
      <c r="H118" s="116" t="s">
        <v>961</v>
      </c>
      <c r="I118" s="155" t="s">
        <v>962</v>
      </c>
      <c r="J118" s="118"/>
      <c r="K118" s="119">
        <v>242000</v>
      </c>
      <c r="L118" s="120">
        <v>100000</v>
      </c>
      <c r="M118" s="121">
        <f t="shared" si="19"/>
        <v>41.32231404958678</v>
      </c>
      <c r="N118" s="122" t="str">
        <f t="shared" si="20"/>
        <v/>
      </c>
      <c r="O118" s="120">
        <v>142000</v>
      </c>
      <c r="P118" s="123">
        <f t="shared" si="21"/>
        <v>58.677685950413228</v>
      </c>
      <c r="Q118" s="124">
        <f t="shared" si="22"/>
        <v>100</v>
      </c>
      <c r="R118" s="125">
        <v>242000</v>
      </c>
      <c r="S118" s="126">
        <v>100000</v>
      </c>
      <c r="T118" s="127">
        <f t="shared" si="23"/>
        <v>41.32</v>
      </c>
      <c r="U118" s="128" t="str">
        <f t="shared" si="24"/>
        <v/>
      </c>
      <c r="V118" s="120">
        <v>142000</v>
      </c>
      <c r="W118" s="129">
        <f t="shared" si="25"/>
        <v>58.68</v>
      </c>
      <c r="X118" s="130">
        <f t="shared" si="26"/>
        <v>100</v>
      </c>
      <c r="Y118" s="131" t="s">
        <v>57</v>
      </c>
      <c r="Z118" s="132"/>
      <c r="AA118" s="133">
        <v>15</v>
      </c>
      <c r="AB118" s="134">
        <f t="shared" si="27"/>
        <v>1.5</v>
      </c>
      <c r="AC118" s="135">
        <v>15</v>
      </c>
      <c r="AD118" s="134">
        <f t="shared" si="28"/>
        <v>1.5</v>
      </c>
      <c r="AE118" s="135">
        <v>7</v>
      </c>
      <c r="AF118" s="134">
        <f t="shared" si="29"/>
        <v>1.75</v>
      </c>
      <c r="AG118" s="136">
        <f t="shared" si="30"/>
        <v>37</v>
      </c>
      <c r="AH118" s="137">
        <f t="shared" si="31"/>
        <v>4.75</v>
      </c>
      <c r="AI118" s="133">
        <v>9</v>
      </c>
      <c r="AJ118" s="134">
        <f t="shared" si="32"/>
        <v>4.95</v>
      </c>
      <c r="AK118" s="138"/>
      <c r="AL118" s="134"/>
      <c r="AM118" s="139">
        <f t="shared" si="33"/>
        <v>9</v>
      </c>
      <c r="AN118" s="137">
        <f t="shared" si="34"/>
        <v>4.95</v>
      </c>
      <c r="AO118" s="140">
        <f t="shared" si="35"/>
        <v>9.6999999999999993</v>
      </c>
      <c r="AQ118" s="142" t="str">
        <f t="shared" si="36"/>
        <v/>
      </c>
      <c r="AR118" s="142">
        <f t="shared" si="37"/>
        <v>100000</v>
      </c>
      <c r="AS118" s="135">
        <v>1263</v>
      </c>
      <c r="AT118" s="161" t="s">
        <v>963</v>
      </c>
      <c r="AU118" s="145" t="s">
        <v>964</v>
      </c>
      <c r="AV118" s="146" t="s">
        <v>60</v>
      </c>
      <c r="AW118" s="147" t="s">
        <v>89</v>
      </c>
      <c r="AX118" s="148" t="s">
        <v>945</v>
      </c>
      <c r="AY118" s="145" t="s">
        <v>62</v>
      </c>
      <c r="AZ118" s="160" t="s">
        <v>952</v>
      </c>
      <c r="BA118" s="150" t="s">
        <v>953</v>
      </c>
      <c r="BB118" s="173" t="s">
        <v>946</v>
      </c>
      <c r="BC118" s="151" t="s">
        <v>613</v>
      </c>
      <c r="BD118" s="150" t="s">
        <v>953</v>
      </c>
      <c r="BE118" s="150" t="s">
        <v>946</v>
      </c>
      <c r="BF118" s="151" t="s">
        <v>613</v>
      </c>
    </row>
    <row r="119" spans="1:58" s="141" customFormat="1" ht="56.25" x14ac:dyDescent="0.2">
      <c r="A119" s="152">
        <v>115</v>
      </c>
      <c r="B119" s="110">
        <v>143</v>
      </c>
      <c r="C119" s="111" t="s">
        <v>965</v>
      </c>
      <c r="D119" s="183" t="s">
        <v>966</v>
      </c>
      <c r="E119" s="153" t="s">
        <v>243</v>
      </c>
      <c r="F119" s="175" t="s">
        <v>55</v>
      </c>
      <c r="G119" s="154">
        <v>3</v>
      </c>
      <c r="H119" s="116" t="s">
        <v>967</v>
      </c>
      <c r="I119" s="155" t="s">
        <v>968</v>
      </c>
      <c r="J119" s="118"/>
      <c r="K119" s="119">
        <v>28200</v>
      </c>
      <c r="L119" s="120">
        <v>16920</v>
      </c>
      <c r="M119" s="121">
        <f t="shared" si="19"/>
        <v>60</v>
      </c>
      <c r="N119" s="122" t="str">
        <f t="shared" si="20"/>
        <v/>
      </c>
      <c r="O119" s="120">
        <v>11280</v>
      </c>
      <c r="P119" s="123">
        <f t="shared" si="21"/>
        <v>40</v>
      </c>
      <c r="Q119" s="124">
        <f t="shared" si="22"/>
        <v>100</v>
      </c>
      <c r="R119" s="125">
        <v>28200</v>
      </c>
      <c r="S119" s="126">
        <v>16920</v>
      </c>
      <c r="T119" s="127">
        <f t="shared" si="23"/>
        <v>60</v>
      </c>
      <c r="U119" s="128" t="str">
        <f t="shared" si="24"/>
        <v/>
      </c>
      <c r="V119" s="120">
        <v>11280</v>
      </c>
      <c r="W119" s="129">
        <f t="shared" si="25"/>
        <v>40</v>
      </c>
      <c r="X119" s="130">
        <f t="shared" si="26"/>
        <v>100</v>
      </c>
      <c r="Y119" s="131" t="s">
        <v>57</v>
      </c>
      <c r="Z119" s="132"/>
      <c r="AA119" s="133">
        <v>15</v>
      </c>
      <c r="AB119" s="134">
        <f t="shared" si="27"/>
        <v>1.5</v>
      </c>
      <c r="AC119" s="135">
        <v>15</v>
      </c>
      <c r="AD119" s="134">
        <f t="shared" si="28"/>
        <v>1.5</v>
      </c>
      <c r="AE119" s="135">
        <v>0</v>
      </c>
      <c r="AF119" s="134">
        <f t="shared" si="29"/>
        <v>0</v>
      </c>
      <c r="AG119" s="136">
        <f t="shared" si="30"/>
        <v>30</v>
      </c>
      <c r="AH119" s="137">
        <f t="shared" si="31"/>
        <v>3</v>
      </c>
      <c r="AI119" s="133">
        <v>15</v>
      </c>
      <c r="AJ119" s="134">
        <f t="shared" si="32"/>
        <v>8.25</v>
      </c>
      <c r="AK119" s="138"/>
      <c r="AL119" s="134"/>
      <c r="AM119" s="139">
        <f t="shared" si="33"/>
        <v>15</v>
      </c>
      <c r="AN119" s="137">
        <f t="shared" si="34"/>
        <v>8.25</v>
      </c>
      <c r="AO119" s="140">
        <f t="shared" si="35"/>
        <v>11.25</v>
      </c>
      <c r="AQ119" s="142" t="str">
        <f t="shared" si="36"/>
        <v/>
      </c>
      <c r="AR119" s="142">
        <f t="shared" si="37"/>
        <v>16920</v>
      </c>
      <c r="AS119" s="135">
        <v>1264</v>
      </c>
      <c r="AT119" s="161" t="s">
        <v>969</v>
      </c>
      <c r="AU119" s="145" t="s">
        <v>970</v>
      </c>
      <c r="AV119" s="157" t="s">
        <v>60</v>
      </c>
      <c r="AW119" s="158" t="s">
        <v>112</v>
      </c>
      <c r="AX119" s="159" t="s">
        <v>965</v>
      </c>
      <c r="AY119" s="145" t="s">
        <v>62</v>
      </c>
      <c r="AZ119" s="160" t="s">
        <v>971</v>
      </c>
      <c r="BA119" s="150" t="s">
        <v>972</v>
      </c>
      <c r="BB119" s="150" t="s">
        <v>966</v>
      </c>
      <c r="BC119" s="151" t="s">
        <v>453</v>
      </c>
      <c r="BD119" s="150" t="s">
        <v>972</v>
      </c>
      <c r="BE119" s="150" t="s">
        <v>966</v>
      </c>
      <c r="BF119" s="151" t="s">
        <v>453</v>
      </c>
    </row>
    <row r="120" spans="1:58" s="141" customFormat="1" ht="45" x14ac:dyDescent="0.2">
      <c r="A120" s="152">
        <v>116</v>
      </c>
      <c r="B120" s="110">
        <v>144</v>
      </c>
      <c r="C120" s="111" t="s">
        <v>965</v>
      </c>
      <c r="D120" s="183" t="s">
        <v>966</v>
      </c>
      <c r="E120" s="153" t="s">
        <v>973</v>
      </c>
      <c r="F120" s="175" t="s">
        <v>974</v>
      </c>
      <c r="G120" s="177" t="s">
        <v>78</v>
      </c>
      <c r="H120" s="116" t="s">
        <v>975</v>
      </c>
      <c r="I120" s="155" t="s">
        <v>976</v>
      </c>
      <c r="J120" s="118"/>
      <c r="K120" s="119">
        <v>16800</v>
      </c>
      <c r="L120" s="120">
        <v>10080</v>
      </c>
      <c r="M120" s="121">
        <f t="shared" si="19"/>
        <v>60</v>
      </c>
      <c r="N120" s="122" t="str">
        <f t="shared" si="20"/>
        <v/>
      </c>
      <c r="O120" s="120">
        <v>6720</v>
      </c>
      <c r="P120" s="123">
        <f t="shared" si="21"/>
        <v>40</v>
      </c>
      <c r="Q120" s="124">
        <f t="shared" si="22"/>
        <v>100</v>
      </c>
      <c r="R120" s="125">
        <v>16800</v>
      </c>
      <c r="S120" s="126">
        <v>10080</v>
      </c>
      <c r="T120" s="127">
        <f t="shared" si="23"/>
        <v>60</v>
      </c>
      <c r="U120" s="128" t="str">
        <f t="shared" si="24"/>
        <v/>
      </c>
      <c r="V120" s="120">
        <v>6720</v>
      </c>
      <c r="W120" s="129">
        <f t="shared" si="25"/>
        <v>40</v>
      </c>
      <c r="X120" s="130">
        <f t="shared" si="26"/>
        <v>100</v>
      </c>
      <c r="Y120" s="131" t="s">
        <v>57</v>
      </c>
      <c r="Z120" s="132"/>
      <c r="AA120" s="133">
        <v>15</v>
      </c>
      <c r="AB120" s="134">
        <f t="shared" si="27"/>
        <v>1.5</v>
      </c>
      <c r="AC120" s="135">
        <v>15</v>
      </c>
      <c r="AD120" s="134">
        <f t="shared" si="28"/>
        <v>1.5</v>
      </c>
      <c r="AE120" s="135">
        <v>0</v>
      </c>
      <c r="AF120" s="134">
        <f t="shared" si="29"/>
        <v>0</v>
      </c>
      <c r="AG120" s="136">
        <f t="shared" si="30"/>
        <v>30</v>
      </c>
      <c r="AH120" s="137">
        <f t="shared" si="31"/>
        <v>3</v>
      </c>
      <c r="AI120" s="133">
        <v>9</v>
      </c>
      <c r="AJ120" s="134">
        <f t="shared" si="32"/>
        <v>4.95</v>
      </c>
      <c r="AK120" s="138"/>
      <c r="AL120" s="134"/>
      <c r="AM120" s="139">
        <f t="shared" si="33"/>
        <v>9</v>
      </c>
      <c r="AN120" s="137">
        <f t="shared" si="34"/>
        <v>4.95</v>
      </c>
      <c r="AO120" s="140">
        <f t="shared" si="35"/>
        <v>7.95</v>
      </c>
      <c r="AQ120" s="142" t="str">
        <f t="shared" si="36"/>
        <v/>
      </c>
      <c r="AR120" s="142">
        <f t="shared" si="37"/>
        <v>10080</v>
      </c>
      <c r="AS120" s="135">
        <v>1265</v>
      </c>
      <c r="AT120" s="161" t="s">
        <v>977</v>
      </c>
      <c r="AU120" s="145" t="s">
        <v>978</v>
      </c>
      <c r="AV120" s="157" t="s">
        <v>60</v>
      </c>
      <c r="AW120" s="158" t="s">
        <v>112</v>
      </c>
      <c r="AX120" s="159" t="s">
        <v>965</v>
      </c>
      <c r="AY120" s="145" t="s">
        <v>62</v>
      </c>
      <c r="AZ120" s="160" t="s">
        <v>971</v>
      </c>
      <c r="BA120" s="150" t="s">
        <v>972</v>
      </c>
      <c r="BB120" s="150" t="s">
        <v>966</v>
      </c>
      <c r="BC120" s="151" t="s">
        <v>453</v>
      </c>
      <c r="BD120" s="150" t="s">
        <v>972</v>
      </c>
      <c r="BE120" s="150" t="s">
        <v>966</v>
      </c>
      <c r="BF120" s="151" t="s">
        <v>453</v>
      </c>
    </row>
    <row r="121" spans="1:58" s="141" customFormat="1" ht="101.25" x14ac:dyDescent="0.2">
      <c r="A121" s="152">
        <v>117</v>
      </c>
      <c r="B121" s="110">
        <v>145</v>
      </c>
      <c r="C121" s="111" t="s">
        <v>965</v>
      </c>
      <c r="D121" s="183" t="s">
        <v>966</v>
      </c>
      <c r="E121" s="153" t="s">
        <v>979</v>
      </c>
      <c r="F121" s="175" t="s">
        <v>980</v>
      </c>
      <c r="G121" s="154" t="s">
        <v>96</v>
      </c>
      <c r="H121" s="116" t="s">
        <v>981</v>
      </c>
      <c r="I121" s="155" t="s">
        <v>982</v>
      </c>
      <c r="J121" s="118"/>
      <c r="K121" s="119">
        <v>300000</v>
      </c>
      <c r="L121" s="120">
        <v>180000</v>
      </c>
      <c r="M121" s="121">
        <f t="shared" si="19"/>
        <v>60</v>
      </c>
      <c r="N121" s="122" t="str">
        <f t="shared" si="20"/>
        <v/>
      </c>
      <c r="O121" s="120">
        <v>120000</v>
      </c>
      <c r="P121" s="123">
        <f t="shared" si="21"/>
        <v>40</v>
      </c>
      <c r="Q121" s="124">
        <f t="shared" si="22"/>
        <v>100</v>
      </c>
      <c r="R121" s="125">
        <v>300000</v>
      </c>
      <c r="S121" s="126">
        <v>180000</v>
      </c>
      <c r="T121" s="127">
        <f t="shared" si="23"/>
        <v>60</v>
      </c>
      <c r="U121" s="128" t="str">
        <f t="shared" si="24"/>
        <v/>
      </c>
      <c r="V121" s="120">
        <v>120000</v>
      </c>
      <c r="W121" s="129">
        <f t="shared" si="25"/>
        <v>40</v>
      </c>
      <c r="X121" s="130">
        <f t="shared" si="26"/>
        <v>100</v>
      </c>
      <c r="Y121" s="131" t="s">
        <v>57</v>
      </c>
      <c r="Z121" s="132"/>
      <c r="AA121" s="133">
        <v>15</v>
      </c>
      <c r="AB121" s="134">
        <f t="shared" si="27"/>
        <v>1.5</v>
      </c>
      <c r="AC121" s="135">
        <v>15</v>
      </c>
      <c r="AD121" s="134">
        <f t="shared" si="28"/>
        <v>1.5</v>
      </c>
      <c r="AE121" s="135">
        <v>0</v>
      </c>
      <c r="AF121" s="134">
        <f t="shared" si="29"/>
        <v>0</v>
      </c>
      <c r="AG121" s="136">
        <f t="shared" si="30"/>
        <v>30</v>
      </c>
      <c r="AH121" s="137">
        <f t="shared" si="31"/>
        <v>3</v>
      </c>
      <c r="AI121" s="133">
        <v>3</v>
      </c>
      <c r="AJ121" s="134">
        <f t="shared" si="32"/>
        <v>1.6500000000000001</v>
      </c>
      <c r="AK121" s="138"/>
      <c r="AL121" s="134"/>
      <c r="AM121" s="139">
        <f t="shared" si="33"/>
        <v>3</v>
      </c>
      <c r="AN121" s="137">
        <f t="shared" si="34"/>
        <v>1.6500000000000001</v>
      </c>
      <c r="AO121" s="140">
        <f t="shared" si="35"/>
        <v>4.6500000000000004</v>
      </c>
      <c r="AQ121" s="142">
        <f t="shared" si="36"/>
        <v>162000</v>
      </c>
      <c r="AR121" s="142" t="str">
        <f t="shared" si="37"/>
        <v/>
      </c>
      <c r="AS121" s="135">
        <v>1266</v>
      </c>
      <c r="AT121" s="161" t="s">
        <v>983</v>
      </c>
      <c r="AU121" s="145" t="s">
        <v>984</v>
      </c>
      <c r="AV121" s="157" t="s">
        <v>60</v>
      </c>
      <c r="AW121" s="158" t="s">
        <v>112</v>
      </c>
      <c r="AX121" s="159" t="s">
        <v>965</v>
      </c>
      <c r="AY121" s="145" t="s">
        <v>62</v>
      </c>
      <c r="AZ121" s="160" t="s">
        <v>971</v>
      </c>
      <c r="BA121" s="150" t="s">
        <v>972</v>
      </c>
      <c r="BB121" s="150" t="s">
        <v>966</v>
      </c>
      <c r="BC121" s="151" t="s">
        <v>453</v>
      </c>
      <c r="BD121" s="150" t="s">
        <v>972</v>
      </c>
      <c r="BE121" s="150" t="s">
        <v>966</v>
      </c>
      <c r="BF121" s="151" t="s">
        <v>453</v>
      </c>
    </row>
    <row r="122" spans="1:58" s="141" customFormat="1" ht="90" x14ac:dyDescent="0.2">
      <c r="A122" s="152">
        <v>118</v>
      </c>
      <c r="B122" s="110">
        <v>19</v>
      </c>
      <c r="C122" s="111" t="s">
        <v>985</v>
      </c>
      <c r="D122" s="183" t="s">
        <v>986</v>
      </c>
      <c r="E122" s="162" t="s">
        <v>263</v>
      </c>
      <c r="F122" s="179" t="s">
        <v>55</v>
      </c>
      <c r="G122" s="154">
        <v>3</v>
      </c>
      <c r="H122" s="116" t="s">
        <v>987</v>
      </c>
      <c r="I122" s="155" t="s">
        <v>988</v>
      </c>
      <c r="J122" s="118"/>
      <c r="K122" s="119">
        <v>98163</v>
      </c>
      <c r="L122" s="120">
        <v>58898</v>
      </c>
      <c r="M122" s="121">
        <f t="shared" si="19"/>
        <v>60.000203742754401</v>
      </c>
      <c r="N122" s="122" t="str">
        <f t="shared" si="20"/>
        <v>!!!</v>
      </c>
      <c r="O122" s="120">
        <v>39265</v>
      </c>
      <c r="P122" s="123">
        <f t="shared" si="21"/>
        <v>39.999796257245599</v>
      </c>
      <c r="Q122" s="124">
        <f t="shared" si="22"/>
        <v>100</v>
      </c>
      <c r="R122" s="125">
        <v>98163</v>
      </c>
      <c r="S122" s="126">
        <v>58898</v>
      </c>
      <c r="T122" s="127">
        <f t="shared" si="23"/>
        <v>60</v>
      </c>
      <c r="U122" s="128" t="str">
        <f t="shared" si="24"/>
        <v/>
      </c>
      <c r="V122" s="120">
        <v>39265</v>
      </c>
      <c r="W122" s="129">
        <f t="shared" si="25"/>
        <v>40</v>
      </c>
      <c r="X122" s="130">
        <f t="shared" si="26"/>
        <v>100</v>
      </c>
      <c r="Y122" s="131" t="s">
        <v>57</v>
      </c>
      <c r="Z122" s="132"/>
      <c r="AA122" s="133">
        <v>15</v>
      </c>
      <c r="AB122" s="134">
        <f t="shared" si="27"/>
        <v>1.5</v>
      </c>
      <c r="AC122" s="135">
        <v>15</v>
      </c>
      <c r="AD122" s="134">
        <f t="shared" si="28"/>
        <v>1.5</v>
      </c>
      <c r="AE122" s="135">
        <v>0</v>
      </c>
      <c r="AF122" s="134">
        <f t="shared" si="29"/>
        <v>0</v>
      </c>
      <c r="AG122" s="136">
        <f t="shared" si="30"/>
        <v>30</v>
      </c>
      <c r="AH122" s="137">
        <f t="shared" si="31"/>
        <v>3</v>
      </c>
      <c r="AI122" s="133">
        <v>15</v>
      </c>
      <c r="AJ122" s="134">
        <f t="shared" si="32"/>
        <v>8.25</v>
      </c>
      <c r="AK122" s="138"/>
      <c r="AL122" s="134"/>
      <c r="AM122" s="139">
        <f t="shared" si="33"/>
        <v>15</v>
      </c>
      <c r="AN122" s="137">
        <f t="shared" si="34"/>
        <v>8.25</v>
      </c>
      <c r="AO122" s="140">
        <f t="shared" si="35"/>
        <v>11.25</v>
      </c>
      <c r="AQ122" s="142" t="str">
        <f t="shared" si="36"/>
        <v/>
      </c>
      <c r="AR122" s="142">
        <f t="shared" si="37"/>
        <v>58898</v>
      </c>
      <c r="AS122" s="135">
        <v>1267</v>
      </c>
      <c r="AT122" s="161" t="s">
        <v>989</v>
      </c>
      <c r="AU122" s="145" t="s">
        <v>990</v>
      </c>
      <c r="AV122" s="146" t="s">
        <v>60</v>
      </c>
      <c r="AW122" s="147" t="s">
        <v>285</v>
      </c>
      <c r="AX122" s="148" t="s">
        <v>985</v>
      </c>
      <c r="AY122" s="145" t="s">
        <v>62</v>
      </c>
      <c r="AZ122" s="160" t="s">
        <v>991</v>
      </c>
      <c r="BA122" s="150" t="s">
        <v>992</v>
      </c>
      <c r="BB122" s="173" t="s">
        <v>986</v>
      </c>
      <c r="BC122" s="151" t="s">
        <v>993</v>
      </c>
      <c r="BD122" s="150" t="s">
        <v>992</v>
      </c>
      <c r="BE122" s="150" t="s">
        <v>986</v>
      </c>
      <c r="BF122" s="151" t="s">
        <v>993</v>
      </c>
    </row>
    <row r="123" spans="1:58" s="141" customFormat="1" ht="67.5" x14ac:dyDescent="0.2">
      <c r="A123" s="152">
        <v>119</v>
      </c>
      <c r="B123" s="110">
        <v>18</v>
      </c>
      <c r="C123" s="111" t="s">
        <v>985</v>
      </c>
      <c r="D123" s="183" t="s">
        <v>986</v>
      </c>
      <c r="E123" s="162" t="s">
        <v>994</v>
      </c>
      <c r="F123" s="179" t="s">
        <v>995</v>
      </c>
      <c r="G123" s="154">
        <v>6</v>
      </c>
      <c r="H123" s="116" t="s">
        <v>996</v>
      </c>
      <c r="I123" s="155" t="s">
        <v>996</v>
      </c>
      <c r="J123" s="118"/>
      <c r="K123" s="119">
        <v>18505</v>
      </c>
      <c r="L123" s="120">
        <v>11103</v>
      </c>
      <c r="M123" s="121">
        <f t="shared" si="19"/>
        <v>60</v>
      </c>
      <c r="N123" s="122" t="str">
        <f t="shared" si="20"/>
        <v/>
      </c>
      <c r="O123" s="120">
        <v>7402</v>
      </c>
      <c r="P123" s="123">
        <f t="shared" si="21"/>
        <v>40</v>
      </c>
      <c r="Q123" s="124">
        <f t="shared" si="22"/>
        <v>100</v>
      </c>
      <c r="R123" s="125">
        <v>18505</v>
      </c>
      <c r="S123" s="126">
        <v>11103</v>
      </c>
      <c r="T123" s="127">
        <f t="shared" si="23"/>
        <v>60</v>
      </c>
      <c r="U123" s="128" t="str">
        <f t="shared" si="24"/>
        <v/>
      </c>
      <c r="V123" s="120">
        <v>7402</v>
      </c>
      <c r="W123" s="129">
        <f t="shared" si="25"/>
        <v>40</v>
      </c>
      <c r="X123" s="130">
        <f t="shared" si="26"/>
        <v>100</v>
      </c>
      <c r="Y123" s="131" t="s">
        <v>57</v>
      </c>
      <c r="Z123" s="132"/>
      <c r="AA123" s="133">
        <v>15</v>
      </c>
      <c r="AB123" s="134">
        <f t="shared" si="27"/>
        <v>1.5</v>
      </c>
      <c r="AC123" s="135">
        <v>15</v>
      </c>
      <c r="AD123" s="134">
        <f t="shared" si="28"/>
        <v>1.5</v>
      </c>
      <c r="AE123" s="135">
        <v>0</v>
      </c>
      <c r="AF123" s="134">
        <f t="shared" si="29"/>
        <v>0</v>
      </c>
      <c r="AG123" s="136">
        <f t="shared" si="30"/>
        <v>30</v>
      </c>
      <c r="AH123" s="137">
        <f t="shared" si="31"/>
        <v>3</v>
      </c>
      <c r="AI123" s="133">
        <v>15</v>
      </c>
      <c r="AJ123" s="134">
        <f t="shared" si="32"/>
        <v>8.25</v>
      </c>
      <c r="AK123" s="138"/>
      <c r="AL123" s="134"/>
      <c r="AM123" s="139">
        <f t="shared" si="33"/>
        <v>15</v>
      </c>
      <c r="AN123" s="137">
        <f t="shared" si="34"/>
        <v>8.25</v>
      </c>
      <c r="AO123" s="140">
        <f t="shared" si="35"/>
        <v>11.25</v>
      </c>
      <c r="AQ123" s="142" t="str">
        <f t="shared" si="36"/>
        <v/>
      </c>
      <c r="AR123" s="142">
        <f t="shared" si="37"/>
        <v>11103</v>
      </c>
      <c r="AS123" s="135">
        <v>1268</v>
      </c>
      <c r="AT123" s="161" t="s">
        <v>997</v>
      </c>
      <c r="AU123" s="145" t="s">
        <v>998</v>
      </c>
      <c r="AV123" s="146" t="s">
        <v>60</v>
      </c>
      <c r="AW123" s="147" t="s">
        <v>285</v>
      </c>
      <c r="AX123" s="148" t="s">
        <v>985</v>
      </c>
      <c r="AY123" s="145" t="s">
        <v>62</v>
      </c>
      <c r="AZ123" s="160" t="s">
        <v>991</v>
      </c>
      <c r="BA123" s="150" t="s">
        <v>992</v>
      </c>
      <c r="BB123" s="173" t="s">
        <v>986</v>
      </c>
      <c r="BC123" s="151" t="s">
        <v>993</v>
      </c>
      <c r="BD123" s="150" t="s">
        <v>992</v>
      </c>
      <c r="BE123" s="150" t="s">
        <v>986</v>
      </c>
      <c r="BF123" s="151" t="s">
        <v>993</v>
      </c>
    </row>
    <row r="124" spans="1:58" s="141" customFormat="1" ht="67.5" x14ac:dyDescent="0.2">
      <c r="A124" s="152">
        <v>120</v>
      </c>
      <c r="B124" s="110">
        <v>20</v>
      </c>
      <c r="C124" s="111" t="s">
        <v>985</v>
      </c>
      <c r="D124" s="183" t="s">
        <v>986</v>
      </c>
      <c r="E124" s="162" t="s">
        <v>999</v>
      </c>
      <c r="F124" s="179" t="s">
        <v>1000</v>
      </c>
      <c r="G124" s="154" t="s">
        <v>96</v>
      </c>
      <c r="H124" s="116" t="s">
        <v>1001</v>
      </c>
      <c r="I124" s="155" t="s">
        <v>1002</v>
      </c>
      <c r="J124" s="118"/>
      <c r="K124" s="119">
        <v>32179</v>
      </c>
      <c r="L124" s="120">
        <v>19307</v>
      </c>
      <c r="M124" s="121">
        <f t="shared" si="19"/>
        <v>59.998756953292521</v>
      </c>
      <c r="N124" s="122" t="str">
        <f t="shared" si="20"/>
        <v/>
      </c>
      <c r="O124" s="120">
        <v>12872</v>
      </c>
      <c r="P124" s="123">
        <f t="shared" si="21"/>
        <v>40.001243046707479</v>
      </c>
      <c r="Q124" s="124">
        <f t="shared" si="22"/>
        <v>100</v>
      </c>
      <c r="R124" s="125">
        <v>32179</v>
      </c>
      <c r="S124" s="126">
        <v>19307</v>
      </c>
      <c r="T124" s="127">
        <f t="shared" si="23"/>
        <v>60</v>
      </c>
      <c r="U124" s="128" t="str">
        <f t="shared" si="24"/>
        <v/>
      </c>
      <c r="V124" s="120">
        <v>12872</v>
      </c>
      <c r="W124" s="129">
        <f t="shared" si="25"/>
        <v>40</v>
      </c>
      <c r="X124" s="130">
        <f t="shared" si="26"/>
        <v>100</v>
      </c>
      <c r="Y124" s="131" t="s">
        <v>57</v>
      </c>
      <c r="Z124" s="132"/>
      <c r="AA124" s="133">
        <v>15</v>
      </c>
      <c r="AB124" s="134">
        <f t="shared" si="27"/>
        <v>1.5</v>
      </c>
      <c r="AC124" s="135">
        <v>15</v>
      </c>
      <c r="AD124" s="134">
        <f t="shared" si="28"/>
        <v>1.5</v>
      </c>
      <c r="AE124" s="135">
        <v>0</v>
      </c>
      <c r="AF124" s="134">
        <f t="shared" si="29"/>
        <v>0</v>
      </c>
      <c r="AG124" s="136">
        <f t="shared" si="30"/>
        <v>30</v>
      </c>
      <c r="AH124" s="137">
        <f t="shared" si="31"/>
        <v>3</v>
      </c>
      <c r="AI124" s="133">
        <v>3</v>
      </c>
      <c r="AJ124" s="134">
        <f t="shared" si="32"/>
        <v>1.6500000000000001</v>
      </c>
      <c r="AK124" s="138"/>
      <c r="AL124" s="134"/>
      <c r="AM124" s="139">
        <f t="shared" si="33"/>
        <v>3</v>
      </c>
      <c r="AN124" s="137">
        <f t="shared" si="34"/>
        <v>1.6500000000000001</v>
      </c>
      <c r="AO124" s="140">
        <f t="shared" si="35"/>
        <v>4.6500000000000004</v>
      </c>
      <c r="AQ124" s="142" t="str">
        <f t="shared" si="36"/>
        <v/>
      </c>
      <c r="AR124" s="142">
        <f t="shared" si="37"/>
        <v>19307</v>
      </c>
      <c r="AS124" s="135">
        <v>1269</v>
      </c>
      <c r="AT124" s="161" t="s">
        <v>1003</v>
      </c>
      <c r="AU124" s="145" t="s">
        <v>1004</v>
      </c>
      <c r="AV124" s="146" t="s">
        <v>60</v>
      </c>
      <c r="AW124" s="147" t="s">
        <v>285</v>
      </c>
      <c r="AX124" s="148" t="s">
        <v>985</v>
      </c>
      <c r="AY124" s="145" t="s">
        <v>62</v>
      </c>
      <c r="AZ124" s="160" t="s">
        <v>991</v>
      </c>
      <c r="BA124" s="150" t="s">
        <v>992</v>
      </c>
      <c r="BB124" s="173" t="s">
        <v>986</v>
      </c>
      <c r="BC124" s="151" t="s">
        <v>993</v>
      </c>
      <c r="BD124" s="150" t="s">
        <v>992</v>
      </c>
      <c r="BE124" s="150" t="s">
        <v>986</v>
      </c>
      <c r="BF124" s="151" t="s">
        <v>993</v>
      </c>
    </row>
    <row r="125" spans="1:58" s="141" customFormat="1" ht="112.5" x14ac:dyDescent="0.2">
      <c r="A125" s="152">
        <v>121</v>
      </c>
      <c r="B125" s="110">
        <v>14</v>
      </c>
      <c r="C125" s="111" t="s">
        <v>1005</v>
      </c>
      <c r="D125" s="183" t="s">
        <v>1006</v>
      </c>
      <c r="E125" s="162" t="s">
        <v>54</v>
      </c>
      <c r="F125" s="179" t="s">
        <v>1007</v>
      </c>
      <c r="G125" s="154">
        <v>3</v>
      </c>
      <c r="H125" s="116" t="s">
        <v>1008</v>
      </c>
      <c r="I125" s="155" t="s">
        <v>1009</v>
      </c>
      <c r="J125" s="118"/>
      <c r="K125" s="119">
        <v>69649</v>
      </c>
      <c r="L125" s="120">
        <v>34824.5</v>
      </c>
      <c r="M125" s="121">
        <f t="shared" si="19"/>
        <v>50</v>
      </c>
      <c r="N125" s="122" t="str">
        <f t="shared" si="20"/>
        <v/>
      </c>
      <c r="O125" s="120">
        <v>34824.5</v>
      </c>
      <c r="P125" s="123">
        <f t="shared" si="21"/>
        <v>50</v>
      </c>
      <c r="Q125" s="124">
        <f t="shared" si="22"/>
        <v>100</v>
      </c>
      <c r="R125" s="125">
        <v>69649</v>
      </c>
      <c r="S125" s="126">
        <v>34824.5</v>
      </c>
      <c r="T125" s="127">
        <f t="shared" si="23"/>
        <v>50</v>
      </c>
      <c r="U125" s="128" t="str">
        <f t="shared" si="24"/>
        <v/>
      </c>
      <c r="V125" s="120">
        <v>34824.5</v>
      </c>
      <c r="W125" s="129">
        <f t="shared" si="25"/>
        <v>50</v>
      </c>
      <c r="X125" s="130">
        <f t="shared" si="26"/>
        <v>100</v>
      </c>
      <c r="Y125" s="131" t="s">
        <v>57</v>
      </c>
      <c r="Z125" s="132"/>
      <c r="AA125" s="133">
        <v>5</v>
      </c>
      <c r="AB125" s="134">
        <f t="shared" si="27"/>
        <v>0.5</v>
      </c>
      <c r="AC125" s="135">
        <v>15</v>
      </c>
      <c r="AD125" s="134">
        <f t="shared" si="28"/>
        <v>1.5</v>
      </c>
      <c r="AE125" s="135">
        <v>7</v>
      </c>
      <c r="AF125" s="134">
        <f t="shared" si="29"/>
        <v>1.75</v>
      </c>
      <c r="AG125" s="136">
        <f t="shared" si="30"/>
        <v>27</v>
      </c>
      <c r="AH125" s="137">
        <f t="shared" si="31"/>
        <v>3.75</v>
      </c>
      <c r="AI125" s="133">
        <v>15</v>
      </c>
      <c r="AJ125" s="134">
        <f t="shared" si="32"/>
        <v>8.25</v>
      </c>
      <c r="AK125" s="138"/>
      <c r="AL125" s="134"/>
      <c r="AM125" s="139">
        <f t="shared" si="33"/>
        <v>15</v>
      </c>
      <c r="AN125" s="137">
        <f t="shared" si="34"/>
        <v>8.25</v>
      </c>
      <c r="AO125" s="140">
        <f t="shared" si="35"/>
        <v>12</v>
      </c>
      <c r="AQ125" s="142" t="str">
        <f t="shared" si="36"/>
        <v/>
      </c>
      <c r="AR125" s="142">
        <f t="shared" si="37"/>
        <v>34824.5</v>
      </c>
      <c r="AS125" s="135">
        <v>1270</v>
      </c>
      <c r="AT125" s="161" t="s">
        <v>1010</v>
      </c>
      <c r="AU125" s="145" t="s">
        <v>1011</v>
      </c>
      <c r="AV125" s="146" t="s">
        <v>60</v>
      </c>
      <c r="AW125" s="147" t="s">
        <v>285</v>
      </c>
      <c r="AX125" s="148" t="s">
        <v>1005</v>
      </c>
      <c r="AY125" s="145" t="s">
        <v>62</v>
      </c>
      <c r="AZ125" s="160" t="s">
        <v>1012</v>
      </c>
      <c r="BA125" s="150" t="s">
        <v>1013</v>
      </c>
      <c r="BB125" s="173" t="s">
        <v>1006</v>
      </c>
      <c r="BC125" s="151" t="s">
        <v>1014</v>
      </c>
      <c r="BD125" s="150" t="s">
        <v>1013</v>
      </c>
      <c r="BE125" s="150" t="s">
        <v>1006</v>
      </c>
      <c r="BF125" s="151" t="s">
        <v>1014</v>
      </c>
    </row>
    <row r="126" spans="1:58" s="141" customFormat="1" ht="168.75" x14ac:dyDescent="0.2">
      <c r="A126" s="152">
        <v>122</v>
      </c>
      <c r="B126" s="110">
        <v>45</v>
      </c>
      <c r="C126" s="111" t="s">
        <v>1005</v>
      </c>
      <c r="D126" s="183" t="s">
        <v>1006</v>
      </c>
      <c r="E126" s="162" t="s">
        <v>1015</v>
      </c>
      <c r="F126" s="179" t="s">
        <v>1016</v>
      </c>
      <c r="G126" s="154" t="s">
        <v>78</v>
      </c>
      <c r="H126" s="116" t="s">
        <v>1017</v>
      </c>
      <c r="I126" s="155" t="s">
        <v>1018</v>
      </c>
      <c r="J126" s="118"/>
      <c r="K126" s="119">
        <v>58356</v>
      </c>
      <c r="L126" s="120">
        <v>29178</v>
      </c>
      <c r="M126" s="121">
        <f t="shared" si="19"/>
        <v>50</v>
      </c>
      <c r="N126" s="122" t="str">
        <f t="shared" si="20"/>
        <v/>
      </c>
      <c r="O126" s="120">
        <v>29178</v>
      </c>
      <c r="P126" s="123">
        <f t="shared" si="21"/>
        <v>50</v>
      </c>
      <c r="Q126" s="124">
        <f t="shared" si="22"/>
        <v>100</v>
      </c>
      <c r="R126" s="125">
        <v>58356</v>
      </c>
      <c r="S126" s="126">
        <v>29178</v>
      </c>
      <c r="T126" s="127">
        <f t="shared" si="23"/>
        <v>50</v>
      </c>
      <c r="U126" s="128" t="str">
        <f t="shared" si="24"/>
        <v/>
      </c>
      <c r="V126" s="120">
        <v>29178</v>
      </c>
      <c r="W126" s="129">
        <f t="shared" si="25"/>
        <v>50</v>
      </c>
      <c r="X126" s="130">
        <f t="shared" si="26"/>
        <v>100</v>
      </c>
      <c r="Y126" s="131" t="s">
        <v>57</v>
      </c>
      <c r="Z126" s="132"/>
      <c r="AA126" s="133">
        <v>5</v>
      </c>
      <c r="AB126" s="134">
        <f t="shared" si="27"/>
        <v>0.5</v>
      </c>
      <c r="AC126" s="135">
        <v>15</v>
      </c>
      <c r="AD126" s="134">
        <f t="shared" si="28"/>
        <v>1.5</v>
      </c>
      <c r="AE126" s="135">
        <v>7</v>
      </c>
      <c r="AF126" s="134">
        <f t="shared" si="29"/>
        <v>1.75</v>
      </c>
      <c r="AG126" s="136">
        <f t="shared" si="30"/>
        <v>27</v>
      </c>
      <c r="AH126" s="137">
        <f t="shared" si="31"/>
        <v>3.75</v>
      </c>
      <c r="AI126" s="133">
        <v>9</v>
      </c>
      <c r="AJ126" s="134">
        <f t="shared" si="32"/>
        <v>4.95</v>
      </c>
      <c r="AK126" s="138"/>
      <c r="AL126" s="134"/>
      <c r="AM126" s="139">
        <f t="shared" si="33"/>
        <v>9</v>
      </c>
      <c r="AN126" s="137">
        <f t="shared" si="34"/>
        <v>4.95</v>
      </c>
      <c r="AO126" s="140">
        <f t="shared" si="35"/>
        <v>8.6999999999999993</v>
      </c>
      <c r="AQ126" s="142" t="str">
        <f t="shared" si="36"/>
        <v/>
      </c>
      <c r="AR126" s="142">
        <f t="shared" si="37"/>
        <v>29178</v>
      </c>
      <c r="AS126" s="135">
        <v>1271</v>
      </c>
      <c r="AT126" s="161" t="s">
        <v>1019</v>
      </c>
      <c r="AU126" s="145" t="s">
        <v>1020</v>
      </c>
      <c r="AV126" s="146" t="s">
        <v>60</v>
      </c>
      <c r="AW126" s="147" t="s">
        <v>508</v>
      </c>
      <c r="AX126" s="148" t="s">
        <v>1005</v>
      </c>
      <c r="AY126" s="145" t="s">
        <v>62</v>
      </c>
      <c r="AZ126" s="160" t="s">
        <v>1012</v>
      </c>
      <c r="BA126" s="150" t="s">
        <v>1013</v>
      </c>
      <c r="BB126" s="173" t="s">
        <v>1006</v>
      </c>
      <c r="BC126" s="151" t="s">
        <v>1014</v>
      </c>
      <c r="BD126" s="150" t="s">
        <v>1013</v>
      </c>
      <c r="BE126" s="150" t="s">
        <v>1006</v>
      </c>
      <c r="BF126" s="151" t="s">
        <v>1014</v>
      </c>
    </row>
    <row r="127" spans="1:58" s="141" customFormat="1" ht="101.25" x14ac:dyDescent="0.2">
      <c r="A127" s="152">
        <v>123</v>
      </c>
      <c r="B127" s="110">
        <v>23</v>
      </c>
      <c r="C127" s="111" t="s">
        <v>1021</v>
      </c>
      <c r="D127" s="183" t="s">
        <v>1022</v>
      </c>
      <c r="E127" s="162" t="s">
        <v>462</v>
      </c>
      <c r="F127" s="179" t="s">
        <v>1023</v>
      </c>
      <c r="G127" s="154" t="s">
        <v>78</v>
      </c>
      <c r="H127" s="116" t="s">
        <v>1024</v>
      </c>
      <c r="I127" s="155" t="s">
        <v>1025</v>
      </c>
      <c r="J127" s="118"/>
      <c r="K127" s="119">
        <v>84254</v>
      </c>
      <c r="L127" s="120">
        <v>42127</v>
      </c>
      <c r="M127" s="121">
        <f t="shared" si="19"/>
        <v>50</v>
      </c>
      <c r="N127" s="122" t="str">
        <f t="shared" si="20"/>
        <v/>
      </c>
      <c r="O127" s="120">
        <v>42127</v>
      </c>
      <c r="P127" s="123">
        <f t="shared" si="21"/>
        <v>50</v>
      </c>
      <c r="Q127" s="124">
        <f t="shared" si="22"/>
        <v>100</v>
      </c>
      <c r="R127" s="125">
        <v>84254</v>
      </c>
      <c r="S127" s="126">
        <v>42127</v>
      </c>
      <c r="T127" s="127">
        <f t="shared" si="23"/>
        <v>50</v>
      </c>
      <c r="U127" s="128" t="str">
        <f t="shared" si="24"/>
        <v/>
      </c>
      <c r="V127" s="120">
        <v>42127</v>
      </c>
      <c r="W127" s="129">
        <f t="shared" si="25"/>
        <v>50</v>
      </c>
      <c r="X127" s="130">
        <f t="shared" si="26"/>
        <v>100</v>
      </c>
      <c r="Y127" s="131" t="s">
        <v>57</v>
      </c>
      <c r="Z127" s="132"/>
      <c r="AA127" s="133">
        <v>5</v>
      </c>
      <c r="AB127" s="134">
        <f t="shared" si="27"/>
        <v>0.5</v>
      </c>
      <c r="AC127" s="135">
        <v>15</v>
      </c>
      <c r="AD127" s="134">
        <f t="shared" si="28"/>
        <v>1.5</v>
      </c>
      <c r="AE127" s="135">
        <v>7</v>
      </c>
      <c r="AF127" s="134">
        <f t="shared" si="29"/>
        <v>1.75</v>
      </c>
      <c r="AG127" s="136">
        <f t="shared" si="30"/>
        <v>27</v>
      </c>
      <c r="AH127" s="137">
        <f t="shared" si="31"/>
        <v>3.75</v>
      </c>
      <c r="AI127" s="133">
        <v>9</v>
      </c>
      <c r="AJ127" s="134">
        <f t="shared" si="32"/>
        <v>4.95</v>
      </c>
      <c r="AK127" s="138"/>
      <c r="AL127" s="134"/>
      <c r="AM127" s="139">
        <f t="shared" si="33"/>
        <v>9</v>
      </c>
      <c r="AN127" s="137">
        <f t="shared" si="34"/>
        <v>4.95</v>
      </c>
      <c r="AO127" s="140">
        <f t="shared" si="35"/>
        <v>8.6999999999999993</v>
      </c>
      <c r="AQ127" s="142" t="str">
        <f t="shared" si="36"/>
        <v/>
      </c>
      <c r="AR127" s="142">
        <f t="shared" si="37"/>
        <v>42127</v>
      </c>
      <c r="AS127" s="135">
        <v>1272</v>
      </c>
      <c r="AT127" s="161" t="s">
        <v>1026</v>
      </c>
      <c r="AU127" s="145" t="s">
        <v>1027</v>
      </c>
      <c r="AV127" s="146" t="s">
        <v>60</v>
      </c>
      <c r="AW127" s="147" t="s">
        <v>89</v>
      </c>
      <c r="AX127" s="148" t="s">
        <v>1021</v>
      </c>
      <c r="AY127" s="145" t="s">
        <v>62</v>
      </c>
      <c r="AZ127" s="160" t="s">
        <v>1028</v>
      </c>
      <c r="BA127" s="150" t="s">
        <v>1029</v>
      </c>
      <c r="BB127" s="173" t="s">
        <v>1022</v>
      </c>
      <c r="BC127" s="151" t="s">
        <v>1030</v>
      </c>
      <c r="BD127" s="150" t="s">
        <v>1029</v>
      </c>
      <c r="BE127" s="150" t="s">
        <v>1022</v>
      </c>
      <c r="BF127" s="151" t="s">
        <v>1030</v>
      </c>
    </row>
    <row r="128" spans="1:58" s="141" customFormat="1" ht="45" x14ac:dyDescent="0.2">
      <c r="A128" s="152">
        <v>124</v>
      </c>
      <c r="B128" s="110">
        <v>22</v>
      </c>
      <c r="C128" s="111" t="s">
        <v>1021</v>
      </c>
      <c r="D128" s="183" t="s">
        <v>1022</v>
      </c>
      <c r="E128" s="162" t="s">
        <v>1031</v>
      </c>
      <c r="F128" s="179" t="s">
        <v>1032</v>
      </c>
      <c r="G128" s="154" t="s">
        <v>426</v>
      </c>
      <c r="H128" s="116" t="s">
        <v>1033</v>
      </c>
      <c r="I128" s="155" t="s">
        <v>1034</v>
      </c>
      <c r="J128" s="118"/>
      <c r="K128" s="119">
        <v>63000</v>
      </c>
      <c r="L128" s="120">
        <v>31500</v>
      </c>
      <c r="M128" s="121">
        <f t="shared" si="19"/>
        <v>50</v>
      </c>
      <c r="N128" s="122" t="str">
        <f t="shared" si="20"/>
        <v/>
      </c>
      <c r="O128" s="120">
        <v>31500</v>
      </c>
      <c r="P128" s="123">
        <f t="shared" si="21"/>
        <v>50</v>
      </c>
      <c r="Q128" s="124">
        <f t="shared" si="22"/>
        <v>100</v>
      </c>
      <c r="R128" s="125">
        <v>63000</v>
      </c>
      <c r="S128" s="126">
        <v>31500</v>
      </c>
      <c r="T128" s="127">
        <f t="shared" si="23"/>
        <v>50</v>
      </c>
      <c r="U128" s="128" t="str">
        <f t="shared" si="24"/>
        <v/>
      </c>
      <c r="V128" s="120">
        <v>31500</v>
      </c>
      <c r="W128" s="129">
        <f t="shared" si="25"/>
        <v>50</v>
      </c>
      <c r="X128" s="130">
        <f t="shared" si="26"/>
        <v>100</v>
      </c>
      <c r="Y128" s="131" t="s">
        <v>57</v>
      </c>
      <c r="Z128" s="132"/>
      <c r="AA128" s="133">
        <v>5</v>
      </c>
      <c r="AB128" s="134">
        <f t="shared" si="27"/>
        <v>0.5</v>
      </c>
      <c r="AC128" s="135">
        <v>15</v>
      </c>
      <c r="AD128" s="134">
        <f t="shared" si="28"/>
        <v>1.5</v>
      </c>
      <c r="AE128" s="135">
        <v>7</v>
      </c>
      <c r="AF128" s="134">
        <f t="shared" si="29"/>
        <v>1.75</v>
      </c>
      <c r="AG128" s="136">
        <f t="shared" si="30"/>
        <v>27</v>
      </c>
      <c r="AH128" s="137">
        <f t="shared" si="31"/>
        <v>3.75</v>
      </c>
      <c r="AI128" s="133">
        <v>5</v>
      </c>
      <c r="AJ128" s="134">
        <f t="shared" si="32"/>
        <v>2.75</v>
      </c>
      <c r="AK128" s="138"/>
      <c r="AL128" s="134"/>
      <c r="AM128" s="139">
        <f t="shared" si="33"/>
        <v>5</v>
      </c>
      <c r="AN128" s="137">
        <f t="shared" si="34"/>
        <v>2.75</v>
      </c>
      <c r="AO128" s="140">
        <f t="shared" si="35"/>
        <v>6.5</v>
      </c>
      <c r="AQ128" s="142" t="str">
        <f t="shared" si="36"/>
        <v/>
      </c>
      <c r="AR128" s="142">
        <f t="shared" si="37"/>
        <v>31500</v>
      </c>
      <c r="AS128" s="135">
        <v>1273</v>
      </c>
      <c r="AT128" s="161" t="s">
        <v>1035</v>
      </c>
      <c r="AU128" s="145" t="s">
        <v>1036</v>
      </c>
      <c r="AV128" s="146" t="s">
        <v>60</v>
      </c>
      <c r="AW128" s="147" t="s">
        <v>89</v>
      </c>
      <c r="AX128" s="148" t="s">
        <v>1021</v>
      </c>
      <c r="AY128" s="145" t="s">
        <v>62</v>
      </c>
      <c r="AZ128" s="160" t="s">
        <v>1028</v>
      </c>
      <c r="BA128" s="150" t="s">
        <v>1029</v>
      </c>
      <c r="BB128" s="173" t="s">
        <v>1022</v>
      </c>
      <c r="BC128" s="151" t="s">
        <v>1030</v>
      </c>
      <c r="BD128" s="150" t="s">
        <v>1029</v>
      </c>
      <c r="BE128" s="150" t="s">
        <v>1022</v>
      </c>
      <c r="BF128" s="151" t="s">
        <v>1030</v>
      </c>
    </row>
    <row r="129" spans="1:58" s="141" customFormat="1" ht="22.5" x14ac:dyDescent="0.2">
      <c r="A129" s="152">
        <v>125</v>
      </c>
      <c r="B129" s="110">
        <v>101</v>
      </c>
      <c r="C129" s="111" t="s">
        <v>1037</v>
      </c>
      <c r="D129" s="183" t="s">
        <v>1038</v>
      </c>
      <c r="E129" s="153" t="s">
        <v>1039</v>
      </c>
      <c r="F129" s="175" t="s">
        <v>1040</v>
      </c>
      <c r="G129" s="154" t="s">
        <v>78</v>
      </c>
      <c r="H129" s="116" t="s">
        <v>1041</v>
      </c>
      <c r="I129" s="155" t="s">
        <v>1041</v>
      </c>
      <c r="J129" s="118"/>
      <c r="K129" s="119">
        <v>26816</v>
      </c>
      <c r="L129" s="120">
        <v>16089.6</v>
      </c>
      <c r="M129" s="121">
        <f t="shared" si="19"/>
        <v>60</v>
      </c>
      <c r="N129" s="122" t="str">
        <f t="shared" si="20"/>
        <v/>
      </c>
      <c r="O129" s="120">
        <v>10726.4</v>
      </c>
      <c r="P129" s="123">
        <f t="shared" si="21"/>
        <v>40</v>
      </c>
      <c r="Q129" s="124">
        <f t="shared" si="22"/>
        <v>100</v>
      </c>
      <c r="R129" s="125">
        <v>26816</v>
      </c>
      <c r="S129" s="126">
        <v>16089.6</v>
      </c>
      <c r="T129" s="127">
        <f t="shared" si="23"/>
        <v>60</v>
      </c>
      <c r="U129" s="128" t="str">
        <f t="shared" si="24"/>
        <v/>
      </c>
      <c r="V129" s="120">
        <v>10726.4</v>
      </c>
      <c r="W129" s="129">
        <f t="shared" si="25"/>
        <v>40</v>
      </c>
      <c r="X129" s="130">
        <f t="shared" si="26"/>
        <v>100</v>
      </c>
      <c r="Y129" s="131" t="s">
        <v>57</v>
      </c>
      <c r="Z129" s="132"/>
      <c r="AA129" s="133">
        <v>15</v>
      </c>
      <c r="AB129" s="134">
        <f t="shared" si="27"/>
        <v>1.5</v>
      </c>
      <c r="AC129" s="135">
        <v>15</v>
      </c>
      <c r="AD129" s="134">
        <f t="shared" si="28"/>
        <v>1.5</v>
      </c>
      <c r="AE129" s="135">
        <v>0</v>
      </c>
      <c r="AF129" s="134">
        <f t="shared" si="29"/>
        <v>0</v>
      </c>
      <c r="AG129" s="136">
        <f t="shared" si="30"/>
        <v>30</v>
      </c>
      <c r="AH129" s="137">
        <f t="shared" si="31"/>
        <v>3</v>
      </c>
      <c r="AI129" s="133">
        <v>9</v>
      </c>
      <c r="AJ129" s="134">
        <f t="shared" si="32"/>
        <v>4.95</v>
      </c>
      <c r="AK129" s="138"/>
      <c r="AL129" s="134"/>
      <c r="AM129" s="139">
        <f t="shared" si="33"/>
        <v>9</v>
      </c>
      <c r="AN129" s="137">
        <f t="shared" si="34"/>
        <v>4.95</v>
      </c>
      <c r="AO129" s="140">
        <f t="shared" si="35"/>
        <v>7.95</v>
      </c>
      <c r="AQ129" s="142" t="str">
        <f t="shared" si="36"/>
        <v/>
      </c>
      <c r="AR129" s="142">
        <f t="shared" si="37"/>
        <v>16089.6</v>
      </c>
      <c r="AS129" s="135">
        <v>1274</v>
      </c>
      <c r="AT129" s="161" t="s">
        <v>1042</v>
      </c>
      <c r="AU129" s="145" t="s">
        <v>1043</v>
      </c>
      <c r="AV129" s="146" t="s">
        <v>60</v>
      </c>
      <c r="AW129" s="147" t="s">
        <v>61</v>
      </c>
      <c r="AX129" s="148" t="s">
        <v>1037</v>
      </c>
      <c r="AY129" s="145" t="s">
        <v>62</v>
      </c>
      <c r="AZ129" s="160" t="s">
        <v>1044</v>
      </c>
      <c r="BA129" s="150" t="s">
        <v>1045</v>
      </c>
      <c r="BB129" s="150" t="s">
        <v>1038</v>
      </c>
      <c r="BC129" s="151" t="s">
        <v>1046</v>
      </c>
      <c r="BD129" s="150" t="s">
        <v>1045</v>
      </c>
      <c r="BE129" s="150" t="s">
        <v>1038</v>
      </c>
      <c r="BF129" s="151" t="s">
        <v>1046</v>
      </c>
    </row>
    <row r="130" spans="1:58" s="141" customFormat="1" ht="45" x14ac:dyDescent="0.2">
      <c r="A130" s="152">
        <v>126</v>
      </c>
      <c r="B130" s="110">
        <v>94</v>
      </c>
      <c r="C130" s="111" t="s">
        <v>1047</v>
      </c>
      <c r="D130" s="183" t="s">
        <v>1048</v>
      </c>
      <c r="E130" s="153" t="s">
        <v>54</v>
      </c>
      <c r="F130" s="175" t="s">
        <v>55</v>
      </c>
      <c r="G130" s="154">
        <v>3</v>
      </c>
      <c r="H130" s="116" t="s">
        <v>1049</v>
      </c>
      <c r="I130" s="155" t="s">
        <v>1050</v>
      </c>
      <c r="J130" s="118"/>
      <c r="K130" s="119">
        <v>99000</v>
      </c>
      <c r="L130" s="120">
        <v>49000</v>
      </c>
      <c r="M130" s="121">
        <f t="shared" si="19"/>
        <v>49.494949494949495</v>
      </c>
      <c r="N130" s="122" t="str">
        <f t="shared" si="20"/>
        <v/>
      </c>
      <c r="O130" s="120">
        <v>50000</v>
      </c>
      <c r="P130" s="123">
        <f t="shared" si="21"/>
        <v>50.505050505050505</v>
      </c>
      <c r="Q130" s="124">
        <f t="shared" si="22"/>
        <v>100</v>
      </c>
      <c r="R130" s="125">
        <v>99000</v>
      </c>
      <c r="S130" s="126">
        <v>49000</v>
      </c>
      <c r="T130" s="127">
        <f t="shared" si="23"/>
        <v>49.49</v>
      </c>
      <c r="U130" s="128" t="str">
        <f t="shared" si="24"/>
        <v/>
      </c>
      <c r="V130" s="120">
        <v>50000</v>
      </c>
      <c r="W130" s="129">
        <f t="shared" si="25"/>
        <v>50.51</v>
      </c>
      <c r="X130" s="130">
        <f t="shared" si="26"/>
        <v>100</v>
      </c>
      <c r="Y130" s="131" t="s">
        <v>57</v>
      </c>
      <c r="Z130" s="132"/>
      <c r="AA130" s="133">
        <v>15</v>
      </c>
      <c r="AB130" s="134">
        <f t="shared" si="27"/>
        <v>1.5</v>
      </c>
      <c r="AC130" s="135">
        <v>15</v>
      </c>
      <c r="AD130" s="134">
        <f t="shared" si="28"/>
        <v>1.5</v>
      </c>
      <c r="AE130" s="135">
        <v>7</v>
      </c>
      <c r="AF130" s="134">
        <f t="shared" si="29"/>
        <v>1.75</v>
      </c>
      <c r="AG130" s="136">
        <f t="shared" si="30"/>
        <v>37</v>
      </c>
      <c r="AH130" s="137">
        <f t="shared" si="31"/>
        <v>4.75</v>
      </c>
      <c r="AI130" s="133">
        <v>15</v>
      </c>
      <c r="AJ130" s="134">
        <f t="shared" si="32"/>
        <v>8.25</v>
      </c>
      <c r="AK130" s="138"/>
      <c r="AL130" s="134"/>
      <c r="AM130" s="139">
        <f t="shared" si="33"/>
        <v>15</v>
      </c>
      <c r="AN130" s="137">
        <f t="shared" si="34"/>
        <v>8.25</v>
      </c>
      <c r="AO130" s="140">
        <f t="shared" si="35"/>
        <v>13</v>
      </c>
      <c r="AQ130" s="142" t="str">
        <f t="shared" si="36"/>
        <v/>
      </c>
      <c r="AR130" s="142">
        <f t="shared" si="37"/>
        <v>49000</v>
      </c>
      <c r="AS130" s="135">
        <v>1275</v>
      </c>
      <c r="AT130" s="161" t="s">
        <v>1051</v>
      </c>
      <c r="AU130" s="145" t="s">
        <v>1052</v>
      </c>
      <c r="AV130" s="146" t="s">
        <v>60</v>
      </c>
      <c r="AW130" s="147" t="s">
        <v>61</v>
      </c>
      <c r="AX130" s="148" t="s">
        <v>1047</v>
      </c>
      <c r="AY130" s="145" t="s">
        <v>62</v>
      </c>
      <c r="AZ130" s="160" t="s">
        <v>1053</v>
      </c>
      <c r="BA130" s="150" t="s">
        <v>1054</v>
      </c>
      <c r="BB130" s="150" t="s">
        <v>1048</v>
      </c>
      <c r="BC130" s="151" t="s">
        <v>1055</v>
      </c>
      <c r="BD130" s="150" t="s">
        <v>1054</v>
      </c>
      <c r="BE130" s="150" t="s">
        <v>1048</v>
      </c>
      <c r="BF130" s="151" t="s">
        <v>1055</v>
      </c>
    </row>
    <row r="131" spans="1:58" s="141" customFormat="1" ht="78.75" x14ac:dyDescent="0.2">
      <c r="A131" s="152">
        <v>127</v>
      </c>
      <c r="B131" s="110">
        <v>96</v>
      </c>
      <c r="C131" s="111" t="s">
        <v>1047</v>
      </c>
      <c r="D131" s="183" t="s">
        <v>1048</v>
      </c>
      <c r="E131" s="153" t="s">
        <v>1056</v>
      </c>
      <c r="F131" s="175" t="s">
        <v>1057</v>
      </c>
      <c r="G131" s="154">
        <v>5</v>
      </c>
      <c r="H131" s="116" t="s">
        <v>1058</v>
      </c>
      <c r="I131" s="155" t="s">
        <v>1059</v>
      </c>
      <c r="J131" s="118"/>
      <c r="K131" s="119">
        <v>43200</v>
      </c>
      <c r="L131" s="120">
        <v>21000</v>
      </c>
      <c r="M131" s="121">
        <f t="shared" si="19"/>
        <v>48.611111111111107</v>
      </c>
      <c r="N131" s="122" t="str">
        <f t="shared" si="20"/>
        <v/>
      </c>
      <c r="O131" s="120">
        <v>22200</v>
      </c>
      <c r="P131" s="123">
        <f t="shared" si="21"/>
        <v>51.388888888888886</v>
      </c>
      <c r="Q131" s="124">
        <f t="shared" si="22"/>
        <v>100</v>
      </c>
      <c r="R131" s="125">
        <v>43200</v>
      </c>
      <c r="S131" s="126">
        <v>21000</v>
      </c>
      <c r="T131" s="127">
        <f t="shared" si="23"/>
        <v>48.61</v>
      </c>
      <c r="U131" s="128" t="str">
        <f t="shared" si="24"/>
        <v/>
      </c>
      <c r="V131" s="120">
        <v>22200</v>
      </c>
      <c r="W131" s="129">
        <f t="shared" si="25"/>
        <v>51.39</v>
      </c>
      <c r="X131" s="130">
        <f t="shared" si="26"/>
        <v>100</v>
      </c>
      <c r="Y131" s="131" t="s">
        <v>57</v>
      </c>
      <c r="Z131" s="132"/>
      <c r="AA131" s="133">
        <v>15</v>
      </c>
      <c r="AB131" s="134">
        <f t="shared" si="27"/>
        <v>1.5</v>
      </c>
      <c r="AC131" s="135">
        <v>15</v>
      </c>
      <c r="AD131" s="134">
        <f t="shared" si="28"/>
        <v>1.5</v>
      </c>
      <c r="AE131" s="135">
        <v>7</v>
      </c>
      <c r="AF131" s="134">
        <f t="shared" si="29"/>
        <v>1.75</v>
      </c>
      <c r="AG131" s="136">
        <f t="shared" si="30"/>
        <v>37</v>
      </c>
      <c r="AH131" s="137">
        <f t="shared" si="31"/>
        <v>4.75</v>
      </c>
      <c r="AI131" s="133">
        <v>15</v>
      </c>
      <c r="AJ131" s="134">
        <f t="shared" si="32"/>
        <v>8.25</v>
      </c>
      <c r="AK131" s="138"/>
      <c r="AL131" s="134"/>
      <c r="AM131" s="139">
        <f t="shared" si="33"/>
        <v>15</v>
      </c>
      <c r="AN131" s="137">
        <f t="shared" si="34"/>
        <v>8.25</v>
      </c>
      <c r="AO131" s="140">
        <f t="shared" si="35"/>
        <v>13</v>
      </c>
      <c r="AQ131" s="142" t="str">
        <f t="shared" si="36"/>
        <v/>
      </c>
      <c r="AR131" s="142">
        <f t="shared" si="37"/>
        <v>21000</v>
      </c>
      <c r="AS131" s="135">
        <v>1276</v>
      </c>
      <c r="AT131" s="161" t="s">
        <v>1060</v>
      </c>
      <c r="AU131" s="145" t="s">
        <v>1061</v>
      </c>
      <c r="AV131" s="146" t="s">
        <v>60</v>
      </c>
      <c r="AW131" s="147" t="s">
        <v>61</v>
      </c>
      <c r="AX131" s="148" t="s">
        <v>1047</v>
      </c>
      <c r="AY131" s="145" t="s">
        <v>62</v>
      </c>
      <c r="AZ131" s="160" t="s">
        <v>1053</v>
      </c>
      <c r="BA131" s="150" t="s">
        <v>1054</v>
      </c>
      <c r="BB131" s="150" t="s">
        <v>1048</v>
      </c>
      <c r="BC131" s="151" t="s">
        <v>1055</v>
      </c>
      <c r="BD131" s="150" t="s">
        <v>1054</v>
      </c>
      <c r="BE131" s="150" t="s">
        <v>1048</v>
      </c>
      <c r="BF131" s="151" t="s">
        <v>1055</v>
      </c>
    </row>
    <row r="132" spans="1:58" s="141" customFormat="1" ht="33.75" x14ac:dyDescent="0.2">
      <c r="A132" s="152">
        <v>128</v>
      </c>
      <c r="B132" s="110">
        <v>95</v>
      </c>
      <c r="C132" s="111" t="s">
        <v>1047</v>
      </c>
      <c r="D132" s="183" t="s">
        <v>1048</v>
      </c>
      <c r="E132" s="153" t="s">
        <v>1062</v>
      </c>
      <c r="F132" s="176" t="s">
        <v>1496</v>
      </c>
      <c r="G132" s="154" t="s">
        <v>141</v>
      </c>
      <c r="H132" s="116" t="s">
        <v>1063</v>
      </c>
      <c r="I132" s="155" t="s">
        <v>1064</v>
      </c>
      <c r="J132" s="118"/>
      <c r="K132" s="119">
        <v>159000</v>
      </c>
      <c r="L132" s="120">
        <v>79000</v>
      </c>
      <c r="M132" s="121">
        <f t="shared" si="19"/>
        <v>49.685534591194966</v>
      </c>
      <c r="N132" s="122" t="str">
        <f t="shared" si="20"/>
        <v/>
      </c>
      <c r="O132" s="120">
        <v>80000</v>
      </c>
      <c r="P132" s="123">
        <f t="shared" si="21"/>
        <v>50.314465408805034</v>
      </c>
      <c r="Q132" s="124">
        <f t="shared" si="22"/>
        <v>100</v>
      </c>
      <c r="R132" s="125">
        <v>159000</v>
      </c>
      <c r="S132" s="126">
        <v>79000</v>
      </c>
      <c r="T132" s="127">
        <f t="shared" si="23"/>
        <v>49.69</v>
      </c>
      <c r="U132" s="128" t="str">
        <f t="shared" si="24"/>
        <v/>
      </c>
      <c r="V132" s="120">
        <v>80000</v>
      </c>
      <c r="W132" s="129">
        <f t="shared" si="25"/>
        <v>50.31</v>
      </c>
      <c r="X132" s="130">
        <f t="shared" si="26"/>
        <v>100</v>
      </c>
      <c r="Y132" s="131" t="s">
        <v>57</v>
      </c>
      <c r="Z132" s="132"/>
      <c r="AA132" s="133">
        <v>15</v>
      </c>
      <c r="AB132" s="134">
        <f t="shared" si="27"/>
        <v>1.5</v>
      </c>
      <c r="AC132" s="135">
        <v>15</v>
      </c>
      <c r="AD132" s="134">
        <f t="shared" si="28"/>
        <v>1.5</v>
      </c>
      <c r="AE132" s="135">
        <v>7</v>
      </c>
      <c r="AF132" s="134">
        <f t="shared" si="29"/>
        <v>1.75</v>
      </c>
      <c r="AG132" s="136">
        <f t="shared" si="30"/>
        <v>37</v>
      </c>
      <c r="AH132" s="137">
        <f t="shared" si="31"/>
        <v>4.75</v>
      </c>
      <c r="AI132" s="133">
        <v>11</v>
      </c>
      <c r="AJ132" s="134">
        <f t="shared" si="32"/>
        <v>6.0500000000000007</v>
      </c>
      <c r="AK132" s="138"/>
      <c r="AL132" s="134"/>
      <c r="AM132" s="139">
        <f t="shared" si="33"/>
        <v>11</v>
      </c>
      <c r="AN132" s="137">
        <f t="shared" si="34"/>
        <v>6.0500000000000007</v>
      </c>
      <c r="AO132" s="140">
        <f t="shared" si="35"/>
        <v>10.8</v>
      </c>
      <c r="AQ132" s="142" t="str">
        <f t="shared" si="36"/>
        <v/>
      </c>
      <c r="AR132" s="142">
        <f t="shared" si="37"/>
        <v>79000</v>
      </c>
      <c r="AS132" s="135">
        <v>1277</v>
      </c>
      <c r="AT132" s="161" t="s">
        <v>1065</v>
      </c>
      <c r="AU132" s="145" t="s">
        <v>1066</v>
      </c>
      <c r="AV132" s="146" t="s">
        <v>60</v>
      </c>
      <c r="AW132" s="147" t="s">
        <v>61</v>
      </c>
      <c r="AX132" s="148" t="s">
        <v>1047</v>
      </c>
      <c r="AY132" s="145" t="s">
        <v>62</v>
      </c>
      <c r="AZ132" s="160" t="s">
        <v>1053</v>
      </c>
      <c r="BA132" s="150" t="s">
        <v>1054</v>
      </c>
      <c r="BB132" s="150" t="s">
        <v>1048</v>
      </c>
      <c r="BC132" s="151" t="s">
        <v>1055</v>
      </c>
      <c r="BD132" s="150" t="s">
        <v>1054</v>
      </c>
      <c r="BE132" s="150" t="s">
        <v>1048</v>
      </c>
      <c r="BF132" s="151" t="s">
        <v>1055</v>
      </c>
    </row>
    <row r="133" spans="1:58" s="141" customFormat="1" ht="56.25" x14ac:dyDescent="0.2">
      <c r="A133" s="152">
        <v>129</v>
      </c>
      <c r="B133" s="110">
        <v>93</v>
      </c>
      <c r="C133" s="111" t="s">
        <v>1047</v>
      </c>
      <c r="D133" s="183" t="s">
        <v>1048</v>
      </c>
      <c r="E133" s="153" t="s">
        <v>1067</v>
      </c>
      <c r="F133" s="175" t="s">
        <v>1497</v>
      </c>
      <c r="G133" s="177" t="s">
        <v>78</v>
      </c>
      <c r="H133" s="116" t="s">
        <v>1068</v>
      </c>
      <c r="I133" s="155" t="s">
        <v>1069</v>
      </c>
      <c r="J133" s="118"/>
      <c r="K133" s="119">
        <v>30000</v>
      </c>
      <c r="L133" s="120">
        <v>15000</v>
      </c>
      <c r="M133" s="121">
        <f t="shared" ref="M133:M174" si="38">L133/K133*100</f>
        <v>50</v>
      </c>
      <c r="N133" s="122" t="str">
        <f t="shared" ref="N133:N174" si="39">IF(M133&lt;=60,"","!!!")</f>
        <v/>
      </c>
      <c r="O133" s="120">
        <v>15000</v>
      </c>
      <c r="P133" s="123">
        <f t="shared" ref="P133:P174" si="40">O133/K133*100</f>
        <v>50</v>
      </c>
      <c r="Q133" s="124">
        <f t="shared" ref="Q133:Q174" si="41">M133+P133</f>
        <v>100</v>
      </c>
      <c r="R133" s="125">
        <v>30000</v>
      </c>
      <c r="S133" s="126">
        <v>15000</v>
      </c>
      <c r="T133" s="127">
        <f t="shared" ref="T133:T174" si="42">ROUND(S133/R133*100,2)</f>
        <v>50</v>
      </c>
      <c r="U133" s="128" t="str">
        <f t="shared" ref="U133:U174" si="43">IF(T133&lt;=60,"","!!!")</f>
        <v/>
      </c>
      <c r="V133" s="120">
        <v>15000</v>
      </c>
      <c r="W133" s="129">
        <f t="shared" ref="W133:W174" si="44">ROUND(V133/R133*100,2)</f>
        <v>50</v>
      </c>
      <c r="X133" s="130">
        <f t="shared" ref="X133:X174" si="45">T133+W133</f>
        <v>100</v>
      </c>
      <c r="Y133" s="131" t="s">
        <v>57</v>
      </c>
      <c r="Z133" s="132"/>
      <c r="AA133" s="133">
        <v>15</v>
      </c>
      <c r="AB133" s="134">
        <f t="shared" ref="AB133:AB174" si="46">AA133*0.1</f>
        <v>1.5</v>
      </c>
      <c r="AC133" s="135">
        <v>15</v>
      </c>
      <c r="AD133" s="134">
        <f t="shared" ref="AD133:AD174" si="47">AC133*0.1</f>
        <v>1.5</v>
      </c>
      <c r="AE133" s="135">
        <v>7</v>
      </c>
      <c r="AF133" s="134">
        <f t="shared" ref="AF133:AF174" si="48">AE133*0.25</f>
        <v>1.75</v>
      </c>
      <c r="AG133" s="136">
        <f t="shared" ref="AG133:AG174" si="49">AA133+AC133+AE133</f>
        <v>37</v>
      </c>
      <c r="AH133" s="137">
        <f t="shared" ref="AH133:AH174" si="50">(AA133*0.1)+(AC133*0.1)+(AE133*0.25)</f>
        <v>4.75</v>
      </c>
      <c r="AI133" s="133">
        <v>11</v>
      </c>
      <c r="AJ133" s="134">
        <f t="shared" ref="AJ133:AJ174" si="51">AI133*0.55</f>
        <v>6.0500000000000007</v>
      </c>
      <c r="AK133" s="138"/>
      <c r="AL133" s="134"/>
      <c r="AM133" s="139">
        <f t="shared" ref="AM133:AM174" si="52">AI133</f>
        <v>11</v>
      </c>
      <c r="AN133" s="137">
        <f t="shared" ref="AN133:AN174" si="53">(AI133*0.55)</f>
        <v>6.0500000000000007</v>
      </c>
      <c r="AO133" s="140">
        <f t="shared" ref="AO133:AO174" si="54">AH133+AN133</f>
        <v>10.8</v>
      </c>
      <c r="AQ133" s="142" t="str">
        <f t="shared" ref="AQ133:AQ174" si="55">IF(S133&gt;100000,S133*0.9,"")</f>
        <v/>
      </c>
      <c r="AR133" s="142">
        <f t="shared" ref="AR133:AR174" si="56">IF(S133&lt;=100000,S133,"")</f>
        <v>15000</v>
      </c>
      <c r="AS133" s="135">
        <v>1278</v>
      </c>
      <c r="AT133" s="161" t="s">
        <v>1070</v>
      </c>
      <c r="AU133" s="145" t="s">
        <v>1071</v>
      </c>
      <c r="AV133" s="146" t="s">
        <v>60</v>
      </c>
      <c r="AW133" s="147" t="s">
        <v>61</v>
      </c>
      <c r="AX133" s="148" t="s">
        <v>1047</v>
      </c>
      <c r="AY133" s="145" t="s">
        <v>62</v>
      </c>
      <c r="AZ133" s="160" t="s">
        <v>1053</v>
      </c>
      <c r="BA133" s="150" t="s">
        <v>1054</v>
      </c>
      <c r="BB133" s="150" t="s">
        <v>1048</v>
      </c>
      <c r="BC133" s="151" t="s">
        <v>1055</v>
      </c>
      <c r="BD133" s="150" t="s">
        <v>1054</v>
      </c>
      <c r="BE133" s="150" t="s">
        <v>1048</v>
      </c>
      <c r="BF133" s="151" t="s">
        <v>1055</v>
      </c>
    </row>
    <row r="134" spans="1:58" s="141" customFormat="1" ht="67.5" x14ac:dyDescent="0.2">
      <c r="A134" s="152">
        <v>130</v>
      </c>
      <c r="B134" s="110">
        <v>148</v>
      </c>
      <c r="C134" s="111" t="s">
        <v>1072</v>
      </c>
      <c r="D134" s="183" t="s">
        <v>1073</v>
      </c>
      <c r="E134" s="153" t="s">
        <v>1074</v>
      </c>
      <c r="F134" s="175" t="s">
        <v>1498</v>
      </c>
      <c r="G134" s="167" t="s">
        <v>78</v>
      </c>
      <c r="H134" s="116" t="s">
        <v>1075</v>
      </c>
      <c r="I134" s="155" t="s">
        <v>1076</v>
      </c>
      <c r="J134" s="118"/>
      <c r="K134" s="119">
        <v>45637</v>
      </c>
      <c r="L134" s="120">
        <v>27000</v>
      </c>
      <c r="M134" s="121">
        <f t="shared" si="38"/>
        <v>59.162521638144483</v>
      </c>
      <c r="N134" s="122" t="str">
        <f t="shared" si="39"/>
        <v/>
      </c>
      <c r="O134" s="120">
        <v>18637</v>
      </c>
      <c r="P134" s="123">
        <f t="shared" si="40"/>
        <v>40.83747836185551</v>
      </c>
      <c r="Q134" s="124">
        <f t="shared" si="41"/>
        <v>100</v>
      </c>
      <c r="R134" s="125">
        <v>45637</v>
      </c>
      <c r="S134" s="126">
        <v>27000</v>
      </c>
      <c r="T134" s="127">
        <f t="shared" si="42"/>
        <v>59.16</v>
      </c>
      <c r="U134" s="128" t="str">
        <f t="shared" si="43"/>
        <v/>
      </c>
      <c r="V134" s="120">
        <v>18637</v>
      </c>
      <c r="W134" s="129">
        <f t="shared" si="44"/>
        <v>40.840000000000003</v>
      </c>
      <c r="X134" s="130">
        <f t="shared" si="45"/>
        <v>100</v>
      </c>
      <c r="Y134" s="131" t="s">
        <v>57</v>
      </c>
      <c r="Z134" s="132"/>
      <c r="AA134" s="133">
        <v>15</v>
      </c>
      <c r="AB134" s="134">
        <f t="shared" si="46"/>
        <v>1.5</v>
      </c>
      <c r="AC134" s="135">
        <v>15</v>
      </c>
      <c r="AD134" s="134">
        <f t="shared" si="47"/>
        <v>1.5</v>
      </c>
      <c r="AE134" s="135">
        <v>0</v>
      </c>
      <c r="AF134" s="134">
        <f t="shared" si="48"/>
        <v>0</v>
      </c>
      <c r="AG134" s="136">
        <f t="shared" si="49"/>
        <v>30</v>
      </c>
      <c r="AH134" s="137">
        <f t="shared" si="50"/>
        <v>3</v>
      </c>
      <c r="AI134" s="168">
        <v>9</v>
      </c>
      <c r="AJ134" s="134">
        <f t="shared" si="51"/>
        <v>4.95</v>
      </c>
      <c r="AK134" s="138"/>
      <c r="AL134" s="134"/>
      <c r="AM134" s="139">
        <f t="shared" si="52"/>
        <v>9</v>
      </c>
      <c r="AN134" s="137">
        <f t="shared" si="53"/>
        <v>4.95</v>
      </c>
      <c r="AO134" s="140">
        <f t="shared" si="54"/>
        <v>7.95</v>
      </c>
      <c r="AQ134" s="142" t="str">
        <f t="shared" si="55"/>
        <v/>
      </c>
      <c r="AR134" s="142">
        <f t="shared" si="56"/>
        <v>27000</v>
      </c>
      <c r="AS134" s="135">
        <v>1279</v>
      </c>
      <c r="AT134" s="161" t="s">
        <v>1077</v>
      </c>
      <c r="AU134" s="145" t="s">
        <v>1078</v>
      </c>
      <c r="AV134" s="157" t="s">
        <v>60</v>
      </c>
      <c r="AW134" s="158" t="s">
        <v>112</v>
      </c>
      <c r="AX134" s="159" t="s">
        <v>1072</v>
      </c>
      <c r="AY134" s="145" t="s">
        <v>62</v>
      </c>
      <c r="AZ134" s="160" t="s">
        <v>1079</v>
      </c>
      <c r="BA134" s="150" t="s">
        <v>1080</v>
      </c>
      <c r="BB134" s="150" t="s">
        <v>1073</v>
      </c>
      <c r="BC134" s="151" t="s">
        <v>385</v>
      </c>
      <c r="BD134" s="150" t="s">
        <v>1080</v>
      </c>
      <c r="BE134" s="150" t="s">
        <v>1073</v>
      </c>
      <c r="BF134" s="151" t="s">
        <v>385</v>
      </c>
    </row>
    <row r="135" spans="1:58" s="141" customFormat="1" ht="90" x14ac:dyDescent="0.2">
      <c r="A135" s="152">
        <v>131</v>
      </c>
      <c r="B135" s="110">
        <v>147</v>
      </c>
      <c r="C135" s="111" t="s">
        <v>1072</v>
      </c>
      <c r="D135" s="183" t="s">
        <v>1073</v>
      </c>
      <c r="E135" s="153" t="s">
        <v>1081</v>
      </c>
      <c r="F135" s="175" t="s">
        <v>657</v>
      </c>
      <c r="G135" s="154">
        <v>5</v>
      </c>
      <c r="H135" s="116" t="s">
        <v>1082</v>
      </c>
      <c r="I135" s="155" t="s">
        <v>1083</v>
      </c>
      <c r="J135" s="118"/>
      <c r="K135" s="119">
        <v>150476</v>
      </c>
      <c r="L135" s="120">
        <v>89000</v>
      </c>
      <c r="M135" s="121">
        <f t="shared" si="38"/>
        <v>59.145644488157579</v>
      </c>
      <c r="N135" s="122" t="str">
        <f t="shared" si="39"/>
        <v/>
      </c>
      <c r="O135" s="120">
        <v>61476</v>
      </c>
      <c r="P135" s="123">
        <f t="shared" si="40"/>
        <v>40.854355511842421</v>
      </c>
      <c r="Q135" s="124">
        <f t="shared" si="41"/>
        <v>100</v>
      </c>
      <c r="R135" s="125">
        <v>150476</v>
      </c>
      <c r="S135" s="126">
        <v>89000</v>
      </c>
      <c r="T135" s="127">
        <f t="shared" si="42"/>
        <v>59.15</v>
      </c>
      <c r="U135" s="128" t="str">
        <f t="shared" si="43"/>
        <v/>
      </c>
      <c r="V135" s="120">
        <v>61476</v>
      </c>
      <c r="W135" s="129">
        <f t="shared" si="44"/>
        <v>40.85</v>
      </c>
      <c r="X135" s="130">
        <f t="shared" si="45"/>
        <v>100</v>
      </c>
      <c r="Y135" s="131" t="s">
        <v>57</v>
      </c>
      <c r="Z135" s="132"/>
      <c r="AA135" s="133">
        <v>15</v>
      </c>
      <c r="AB135" s="134">
        <f t="shared" si="46"/>
        <v>1.5</v>
      </c>
      <c r="AC135" s="135">
        <v>15</v>
      </c>
      <c r="AD135" s="134">
        <f t="shared" si="47"/>
        <v>1.5</v>
      </c>
      <c r="AE135" s="135">
        <v>0</v>
      </c>
      <c r="AF135" s="134">
        <f t="shared" si="48"/>
        <v>0</v>
      </c>
      <c r="AG135" s="136">
        <f t="shared" si="49"/>
        <v>30</v>
      </c>
      <c r="AH135" s="137">
        <f t="shared" si="50"/>
        <v>3</v>
      </c>
      <c r="AI135" s="133">
        <v>15</v>
      </c>
      <c r="AJ135" s="134">
        <f t="shared" si="51"/>
        <v>8.25</v>
      </c>
      <c r="AK135" s="138"/>
      <c r="AL135" s="134"/>
      <c r="AM135" s="139">
        <f t="shared" si="52"/>
        <v>15</v>
      </c>
      <c r="AN135" s="137">
        <f t="shared" si="53"/>
        <v>8.25</v>
      </c>
      <c r="AO135" s="140">
        <f t="shared" si="54"/>
        <v>11.25</v>
      </c>
      <c r="AQ135" s="142" t="str">
        <f t="shared" si="55"/>
        <v/>
      </c>
      <c r="AR135" s="142">
        <f t="shared" si="56"/>
        <v>89000</v>
      </c>
      <c r="AS135" s="135">
        <v>1280</v>
      </c>
      <c r="AT135" s="161" t="s">
        <v>1084</v>
      </c>
      <c r="AU135" s="145" t="s">
        <v>1085</v>
      </c>
      <c r="AV135" s="157" t="s">
        <v>60</v>
      </c>
      <c r="AW135" s="158" t="s">
        <v>112</v>
      </c>
      <c r="AX135" s="159" t="s">
        <v>1072</v>
      </c>
      <c r="AY135" s="145" t="s">
        <v>62</v>
      </c>
      <c r="AZ135" s="160" t="s">
        <v>1079</v>
      </c>
      <c r="BA135" s="150" t="s">
        <v>1080</v>
      </c>
      <c r="BB135" s="150" t="s">
        <v>1073</v>
      </c>
      <c r="BC135" s="151" t="s">
        <v>385</v>
      </c>
      <c r="BD135" s="150" t="s">
        <v>1080</v>
      </c>
      <c r="BE135" s="150" t="s">
        <v>1073</v>
      </c>
      <c r="BF135" s="151" t="s">
        <v>385</v>
      </c>
    </row>
    <row r="136" spans="1:58" s="141" customFormat="1" ht="78.75" x14ac:dyDescent="0.2">
      <c r="A136" s="152">
        <v>132</v>
      </c>
      <c r="B136" s="110">
        <v>53</v>
      </c>
      <c r="C136" s="111" t="s">
        <v>1086</v>
      </c>
      <c r="D136" s="183" t="s">
        <v>1087</v>
      </c>
      <c r="E136" s="153" t="s">
        <v>1088</v>
      </c>
      <c r="F136" s="175" t="s">
        <v>1089</v>
      </c>
      <c r="G136" s="154">
        <v>2</v>
      </c>
      <c r="H136" s="116" t="s">
        <v>1090</v>
      </c>
      <c r="I136" s="155" t="s">
        <v>1091</v>
      </c>
      <c r="J136" s="118"/>
      <c r="K136" s="119">
        <v>4357000</v>
      </c>
      <c r="L136" s="120">
        <v>800000</v>
      </c>
      <c r="M136" s="121">
        <f t="shared" si="38"/>
        <v>18.361257746155612</v>
      </c>
      <c r="N136" s="122" t="str">
        <f t="shared" si="39"/>
        <v/>
      </c>
      <c r="O136" s="120">
        <v>3557000</v>
      </c>
      <c r="P136" s="123">
        <f t="shared" si="40"/>
        <v>81.638742253844384</v>
      </c>
      <c r="Q136" s="124">
        <f t="shared" si="41"/>
        <v>100</v>
      </c>
      <c r="R136" s="125">
        <v>4357000</v>
      </c>
      <c r="S136" s="126">
        <v>800000</v>
      </c>
      <c r="T136" s="127">
        <f t="shared" si="42"/>
        <v>18.36</v>
      </c>
      <c r="U136" s="128" t="str">
        <f t="shared" si="43"/>
        <v/>
      </c>
      <c r="V136" s="120">
        <v>3557000</v>
      </c>
      <c r="W136" s="129">
        <f t="shared" si="44"/>
        <v>81.64</v>
      </c>
      <c r="X136" s="130">
        <f t="shared" si="45"/>
        <v>100</v>
      </c>
      <c r="Y136" s="131" t="s">
        <v>57</v>
      </c>
      <c r="Z136" s="132"/>
      <c r="AA136" s="133">
        <v>15</v>
      </c>
      <c r="AB136" s="134">
        <f t="shared" si="46"/>
        <v>1.5</v>
      </c>
      <c r="AC136" s="135">
        <v>15</v>
      </c>
      <c r="AD136" s="134">
        <f t="shared" si="47"/>
        <v>1.5</v>
      </c>
      <c r="AE136" s="135">
        <v>15</v>
      </c>
      <c r="AF136" s="134">
        <f t="shared" si="48"/>
        <v>3.75</v>
      </c>
      <c r="AG136" s="136">
        <f t="shared" si="49"/>
        <v>45</v>
      </c>
      <c r="AH136" s="137">
        <f t="shared" si="50"/>
        <v>6.75</v>
      </c>
      <c r="AI136" s="133">
        <v>15</v>
      </c>
      <c r="AJ136" s="134">
        <f t="shared" si="51"/>
        <v>8.25</v>
      </c>
      <c r="AK136" s="138"/>
      <c r="AL136" s="134"/>
      <c r="AM136" s="139">
        <f t="shared" si="52"/>
        <v>15</v>
      </c>
      <c r="AN136" s="137">
        <f t="shared" si="53"/>
        <v>8.25</v>
      </c>
      <c r="AO136" s="140">
        <f t="shared" si="54"/>
        <v>15</v>
      </c>
      <c r="AQ136" s="142">
        <f t="shared" si="55"/>
        <v>720000</v>
      </c>
      <c r="AR136" s="142" t="str">
        <f t="shared" si="56"/>
        <v/>
      </c>
      <c r="AS136" s="135">
        <v>1281</v>
      </c>
      <c r="AT136" s="161" t="s">
        <v>1092</v>
      </c>
      <c r="AU136" s="145" t="s">
        <v>1093</v>
      </c>
      <c r="AV136" s="146" t="s">
        <v>60</v>
      </c>
      <c r="AW136" s="147" t="s">
        <v>212</v>
      </c>
      <c r="AX136" s="148" t="s">
        <v>1086</v>
      </c>
      <c r="AY136" s="145" t="s">
        <v>62</v>
      </c>
      <c r="AZ136" s="160" t="s">
        <v>1094</v>
      </c>
      <c r="BA136" s="150" t="s">
        <v>1095</v>
      </c>
      <c r="BB136" s="150" t="s">
        <v>1087</v>
      </c>
      <c r="BC136" s="151" t="s">
        <v>1096</v>
      </c>
      <c r="BD136" s="150" t="s">
        <v>1095</v>
      </c>
      <c r="BE136" s="150" t="s">
        <v>1087</v>
      </c>
      <c r="BF136" s="151" t="s">
        <v>1096</v>
      </c>
    </row>
    <row r="137" spans="1:58" s="141" customFormat="1" ht="101.25" x14ac:dyDescent="0.2">
      <c r="A137" s="152">
        <v>133</v>
      </c>
      <c r="B137" s="110">
        <v>60</v>
      </c>
      <c r="C137" s="111" t="s">
        <v>1086</v>
      </c>
      <c r="D137" s="183" t="s">
        <v>1087</v>
      </c>
      <c r="E137" s="153" t="s">
        <v>1097</v>
      </c>
      <c r="F137" s="175" t="s">
        <v>1098</v>
      </c>
      <c r="G137" s="154">
        <v>6</v>
      </c>
      <c r="H137" s="116" t="s">
        <v>1099</v>
      </c>
      <c r="I137" s="155" t="s">
        <v>1100</v>
      </c>
      <c r="J137" s="118"/>
      <c r="K137" s="119">
        <v>46328</v>
      </c>
      <c r="L137" s="120">
        <v>27798</v>
      </c>
      <c r="M137" s="121">
        <f t="shared" si="38"/>
        <v>60.002590226213094</v>
      </c>
      <c r="N137" s="122" t="str">
        <f t="shared" si="39"/>
        <v>!!!</v>
      </c>
      <c r="O137" s="120">
        <v>18530</v>
      </c>
      <c r="P137" s="123">
        <f t="shared" si="40"/>
        <v>39.997409773786913</v>
      </c>
      <c r="Q137" s="124">
        <f t="shared" si="41"/>
        <v>100</v>
      </c>
      <c r="R137" s="125">
        <v>46328</v>
      </c>
      <c r="S137" s="126">
        <v>27798</v>
      </c>
      <c r="T137" s="127">
        <f t="shared" si="42"/>
        <v>60</v>
      </c>
      <c r="U137" s="128" t="str">
        <f t="shared" si="43"/>
        <v/>
      </c>
      <c r="V137" s="120">
        <v>18530</v>
      </c>
      <c r="W137" s="129">
        <f t="shared" si="44"/>
        <v>40</v>
      </c>
      <c r="X137" s="130">
        <f t="shared" si="45"/>
        <v>100</v>
      </c>
      <c r="Y137" s="131" t="s">
        <v>57</v>
      </c>
      <c r="Z137" s="132"/>
      <c r="AA137" s="133">
        <v>15</v>
      </c>
      <c r="AB137" s="134">
        <f t="shared" si="46"/>
        <v>1.5</v>
      </c>
      <c r="AC137" s="135">
        <v>15</v>
      </c>
      <c r="AD137" s="134">
        <f t="shared" si="47"/>
        <v>1.5</v>
      </c>
      <c r="AE137" s="135">
        <v>0</v>
      </c>
      <c r="AF137" s="134">
        <f t="shared" si="48"/>
        <v>0</v>
      </c>
      <c r="AG137" s="136">
        <f t="shared" si="49"/>
        <v>30</v>
      </c>
      <c r="AH137" s="137">
        <f t="shared" si="50"/>
        <v>3</v>
      </c>
      <c r="AI137" s="133">
        <v>15</v>
      </c>
      <c r="AJ137" s="134">
        <f t="shared" si="51"/>
        <v>8.25</v>
      </c>
      <c r="AK137" s="138"/>
      <c r="AL137" s="134"/>
      <c r="AM137" s="139">
        <f t="shared" si="52"/>
        <v>15</v>
      </c>
      <c r="AN137" s="137">
        <f t="shared" si="53"/>
        <v>8.25</v>
      </c>
      <c r="AO137" s="140">
        <f t="shared" si="54"/>
        <v>11.25</v>
      </c>
      <c r="AQ137" s="142" t="str">
        <f t="shared" si="55"/>
        <v/>
      </c>
      <c r="AR137" s="142">
        <f t="shared" si="56"/>
        <v>27798</v>
      </c>
      <c r="AS137" s="135">
        <v>1282</v>
      </c>
      <c r="AT137" s="161" t="s">
        <v>1101</v>
      </c>
      <c r="AU137" s="145" t="s">
        <v>1102</v>
      </c>
      <c r="AV137" s="146" t="s">
        <v>60</v>
      </c>
      <c r="AW137" s="147" t="s">
        <v>133</v>
      </c>
      <c r="AX137" s="148" t="s">
        <v>1086</v>
      </c>
      <c r="AY137" s="145" t="s">
        <v>62</v>
      </c>
      <c r="AZ137" s="160" t="s">
        <v>1094</v>
      </c>
      <c r="BA137" s="150" t="s">
        <v>1095</v>
      </c>
      <c r="BB137" s="150" t="s">
        <v>1087</v>
      </c>
      <c r="BC137" s="151" t="s">
        <v>1096</v>
      </c>
      <c r="BD137" s="150" t="s">
        <v>1095</v>
      </c>
      <c r="BE137" s="150" t="s">
        <v>1087</v>
      </c>
      <c r="BF137" s="151" t="s">
        <v>1096</v>
      </c>
    </row>
    <row r="138" spans="1:58" s="141" customFormat="1" ht="90" x14ac:dyDescent="0.2">
      <c r="A138" s="152">
        <v>134</v>
      </c>
      <c r="B138" s="110">
        <v>153</v>
      </c>
      <c r="C138" s="111" t="s">
        <v>1103</v>
      </c>
      <c r="D138" s="183" t="s">
        <v>1104</v>
      </c>
      <c r="E138" s="153" t="s">
        <v>1105</v>
      </c>
      <c r="F138" s="175" t="s">
        <v>478</v>
      </c>
      <c r="G138" s="154">
        <v>3</v>
      </c>
      <c r="H138" s="116" t="s">
        <v>1106</v>
      </c>
      <c r="I138" s="155" t="s">
        <v>1106</v>
      </c>
      <c r="J138" s="118"/>
      <c r="K138" s="119">
        <v>53650</v>
      </c>
      <c r="L138" s="120">
        <v>26650</v>
      </c>
      <c r="M138" s="121">
        <f t="shared" si="38"/>
        <v>49.673811742777261</v>
      </c>
      <c r="N138" s="122" t="str">
        <f t="shared" si="39"/>
        <v/>
      </c>
      <c r="O138" s="120">
        <v>27000</v>
      </c>
      <c r="P138" s="123">
        <f t="shared" si="40"/>
        <v>50.326188257222739</v>
      </c>
      <c r="Q138" s="124">
        <f t="shared" si="41"/>
        <v>100</v>
      </c>
      <c r="R138" s="125">
        <v>53650</v>
      </c>
      <c r="S138" s="126">
        <v>26650</v>
      </c>
      <c r="T138" s="127">
        <f t="shared" si="42"/>
        <v>49.67</v>
      </c>
      <c r="U138" s="128" t="str">
        <f t="shared" si="43"/>
        <v/>
      </c>
      <c r="V138" s="120">
        <v>27000</v>
      </c>
      <c r="W138" s="129">
        <f t="shared" si="44"/>
        <v>50.33</v>
      </c>
      <c r="X138" s="130">
        <f t="shared" si="45"/>
        <v>100</v>
      </c>
      <c r="Y138" s="131" t="s">
        <v>57</v>
      </c>
      <c r="Z138" s="132"/>
      <c r="AA138" s="133">
        <v>15</v>
      </c>
      <c r="AB138" s="134">
        <f t="shared" si="46"/>
        <v>1.5</v>
      </c>
      <c r="AC138" s="135">
        <v>15</v>
      </c>
      <c r="AD138" s="134">
        <f t="shared" si="47"/>
        <v>1.5</v>
      </c>
      <c r="AE138" s="135">
        <v>7</v>
      </c>
      <c r="AF138" s="134">
        <f t="shared" si="48"/>
        <v>1.75</v>
      </c>
      <c r="AG138" s="136">
        <f t="shared" si="49"/>
        <v>37</v>
      </c>
      <c r="AH138" s="137">
        <f t="shared" si="50"/>
        <v>4.75</v>
      </c>
      <c r="AI138" s="133">
        <v>15</v>
      </c>
      <c r="AJ138" s="134">
        <f t="shared" si="51"/>
        <v>8.25</v>
      </c>
      <c r="AK138" s="138"/>
      <c r="AL138" s="134"/>
      <c r="AM138" s="139">
        <f t="shared" si="52"/>
        <v>15</v>
      </c>
      <c r="AN138" s="137">
        <f t="shared" si="53"/>
        <v>8.25</v>
      </c>
      <c r="AO138" s="140">
        <f t="shared" si="54"/>
        <v>13</v>
      </c>
      <c r="AQ138" s="142" t="str">
        <f t="shared" si="55"/>
        <v/>
      </c>
      <c r="AR138" s="142">
        <f t="shared" si="56"/>
        <v>26650</v>
      </c>
      <c r="AS138" s="135">
        <v>1283</v>
      </c>
      <c r="AT138" s="161" t="s">
        <v>1107</v>
      </c>
      <c r="AU138" s="145" t="s">
        <v>1108</v>
      </c>
      <c r="AV138" s="157" t="s">
        <v>60</v>
      </c>
      <c r="AW138" s="158" t="s">
        <v>173</v>
      </c>
      <c r="AX138" s="159" t="s">
        <v>1103</v>
      </c>
      <c r="AY138" s="145" t="s">
        <v>62</v>
      </c>
      <c r="AZ138" s="160" t="s">
        <v>1109</v>
      </c>
      <c r="BA138" s="150" t="s">
        <v>1110</v>
      </c>
      <c r="BB138" s="150" t="s">
        <v>1104</v>
      </c>
      <c r="BC138" s="151" t="s">
        <v>104</v>
      </c>
      <c r="BD138" s="150" t="s">
        <v>1110</v>
      </c>
      <c r="BE138" s="150" t="s">
        <v>1104</v>
      </c>
      <c r="BF138" s="151" t="s">
        <v>104</v>
      </c>
    </row>
    <row r="139" spans="1:58" s="141" customFormat="1" ht="112.5" x14ac:dyDescent="0.2">
      <c r="A139" s="152">
        <v>135</v>
      </c>
      <c r="B139" s="110">
        <v>161</v>
      </c>
      <c r="C139" s="111" t="s">
        <v>1103</v>
      </c>
      <c r="D139" s="183" t="s">
        <v>1104</v>
      </c>
      <c r="E139" s="153" t="s">
        <v>1111</v>
      </c>
      <c r="F139" s="175" t="s">
        <v>1112</v>
      </c>
      <c r="G139" s="154" t="s">
        <v>78</v>
      </c>
      <c r="H139" s="116" t="s">
        <v>1113</v>
      </c>
      <c r="I139" s="155" t="s">
        <v>1113</v>
      </c>
      <c r="J139" s="118"/>
      <c r="K139" s="119">
        <v>34600</v>
      </c>
      <c r="L139" s="120">
        <v>17300</v>
      </c>
      <c r="M139" s="121">
        <f t="shared" si="38"/>
        <v>50</v>
      </c>
      <c r="N139" s="122" t="str">
        <f t="shared" si="39"/>
        <v/>
      </c>
      <c r="O139" s="120">
        <v>17300</v>
      </c>
      <c r="P139" s="123">
        <f t="shared" si="40"/>
        <v>50</v>
      </c>
      <c r="Q139" s="124">
        <f t="shared" si="41"/>
        <v>100</v>
      </c>
      <c r="R139" s="125">
        <v>34600</v>
      </c>
      <c r="S139" s="126">
        <v>17300</v>
      </c>
      <c r="T139" s="127">
        <f t="shared" si="42"/>
        <v>50</v>
      </c>
      <c r="U139" s="128" t="str">
        <f t="shared" si="43"/>
        <v/>
      </c>
      <c r="V139" s="120">
        <v>17300</v>
      </c>
      <c r="W139" s="129">
        <f t="shared" si="44"/>
        <v>50</v>
      </c>
      <c r="X139" s="130">
        <f t="shared" si="45"/>
        <v>100</v>
      </c>
      <c r="Y139" s="131" t="s">
        <v>57</v>
      </c>
      <c r="Z139" s="132"/>
      <c r="AA139" s="133">
        <v>15</v>
      </c>
      <c r="AB139" s="134">
        <f t="shared" si="46"/>
        <v>1.5</v>
      </c>
      <c r="AC139" s="135">
        <v>15</v>
      </c>
      <c r="AD139" s="134">
        <f t="shared" si="47"/>
        <v>1.5</v>
      </c>
      <c r="AE139" s="135">
        <v>7</v>
      </c>
      <c r="AF139" s="134">
        <f t="shared" si="48"/>
        <v>1.75</v>
      </c>
      <c r="AG139" s="136">
        <f t="shared" si="49"/>
        <v>37</v>
      </c>
      <c r="AH139" s="137">
        <f t="shared" si="50"/>
        <v>4.75</v>
      </c>
      <c r="AI139" s="133">
        <v>15</v>
      </c>
      <c r="AJ139" s="134">
        <f t="shared" si="51"/>
        <v>8.25</v>
      </c>
      <c r="AK139" s="138"/>
      <c r="AL139" s="134"/>
      <c r="AM139" s="139">
        <f t="shared" si="52"/>
        <v>15</v>
      </c>
      <c r="AN139" s="137">
        <f t="shared" si="53"/>
        <v>8.25</v>
      </c>
      <c r="AO139" s="140">
        <f t="shared" si="54"/>
        <v>13</v>
      </c>
      <c r="AQ139" s="142" t="str">
        <f t="shared" si="55"/>
        <v/>
      </c>
      <c r="AR139" s="142">
        <f t="shared" si="56"/>
        <v>17300</v>
      </c>
      <c r="AS139" s="135">
        <v>1284</v>
      </c>
      <c r="AT139" s="161" t="s">
        <v>1114</v>
      </c>
      <c r="AU139" s="145" t="s">
        <v>1115</v>
      </c>
      <c r="AV139" s="157" t="s">
        <v>60</v>
      </c>
      <c r="AW139" s="158" t="s">
        <v>173</v>
      </c>
      <c r="AX139" s="159" t="s">
        <v>1103</v>
      </c>
      <c r="AY139" s="145" t="s">
        <v>62</v>
      </c>
      <c r="AZ139" s="160" t="s">
        <v>1109</v>
      </c>
      <c r="BA139" s="150" t="s">
        <v>1110</v>
      </c>
      <c r="BB139" s="150" t="s">
        <v>1104</v>
      </c>
      <c r="BC139" s="151" t="s">
        <v>104</v>
      </c>
      <c r="BD139" s="150" t="s">
        <v>1110</v>
      </c>
      <c r="BE139" s="150" t="s">
        <v>1104</v>
      </c>
      <c r="BF139" s="151" t="s">
        <v>104</v>
      </c>
    </row>
    <row r="140" spans="1:58" s="141" customFormat="1" ht="180" x14ac:dyDescent="0.2">
      <c r="A140" s="152">
        <v>136</v>
      </c>
      <c r="B140" s="110">
        <v>126</v>
      </c>
      <c r="C140" s="111" t="s">
        <v>1116</v>
      </c>
      <c r="D140" s="183" t="s">
        <v>1117</v>
      </c>
      <c r="E140" s="153" t="s">
        <v>1118</v>
      </c>
      <c r="F140" s="175" t="s">
        <v>207</v>
      </c>
      <c r="G140" s="154">
        <v>4</v>
      </c>
      <c r="H140" s="116" t="s">
        <v>1119</v>
      </c>
      <c r="I140" s="155" t="s">
        <v>1120</v>
      </c>
      <c r="J140" s="118"/>
      <c r="K140" s="119">
        <v>78940</v>
      </c>
      <c r="L140" s="120">
        <v>47364</v>
      </c>
      <c r="M140" s="121">
        <f t="shared" si="38"/>
        <v>60</v>
      </c>
      <c r="N140" s="122" t="str">
        <f t="shared" si="39"/>
        <v/>
      </c>
      <c r="O140" s="120">
        <v>31576</v>
      </c>
      <c r="P140" s="123">
        <f t="shared" si="40"/>
        <v>40</v>
      </c>
      <c r="Q140" s="124">
        <f t="shared" si="41"/>
        <v>100</v>
      </c>
      <c r="R140" s="125">
        <v>78940</v>
      </c>
      <c r="S140" s="126">
        <v>47364</v>
      </c>
      <c r="T140" s="127">
        <f t="shared" si="42"/>
        <v>60</v>
      </c>
      <c r="U140" s="128" t="str">
        <f t="shared" si="43"/>
        <v/>
      </c>
      <c r="V140" s="120">
        <v>31576</v>
      </c>
      <c r="W140" s="129">
        <f t="shared" si="44"/>
        <v>40</v>
      </c>
      <c r="X140" s="130">
        <f t="shared" si="45"/>
        <v>100</v>
      </c>
      <c r="Y140" s="131" t="s">
        <v>57</v>
      </c>
      <c r="Z140" s="132"/>
      <c r="AA140" s="133">
        <v>5</v>
      </c>
      <c r="AB140" s="134">
        <f t="shared" si="46"/>
        <v>0.5</v>
      </c>
      <c r="AC140" s="135">
        <v>15</v>
      </c>
      <c r="AD140" s="134">
        <f t="shared" si="47"/>
        <v>1.5</v>
      </c>
      <c r="AE140" s="135">
        <v>0</v>
      </c>
      <c r="AF140" s="134">
        <f t="shared" si="48"/>
        <v>0</v>
      </c>
      <c r="AG140" s="136">
        <f t="shared" si="49"/>
        <v>20</v>
      </c>
      <c r="AH140" s="137">
        <f t="shared" si="50"/>
        <v>2</v>
      </c>
      <c r="AI140" s="133">
        <v>15</v>
      </c>
      <c r="AJ140" s="134">
        <f t="shared" si="51"/>
        <v>8.25</v>
      </c>
      <c r="AK140" s="138"/>
      <c r="AL140" s="134"/>
      <c r="AM140" s="139">
        <f t="shared" si="52"/>
        <v>15</v>
      </c>
      <c r="AN140" s="137">
        <f t="shared" si="53"/>
        <v>8.25</v>
      </c>
      <c r="AO140" s="140">
        <f t="shared" si="54"/>
        <v>10.25</v>
      </c>
      <c r="AQ140" s="142" t="str">
        <f t="shared" si="55"/>
        <v/>
      </c>
      <c r="AR140" s="142">
        <f t="shared" si="56"/>
        <v>47364</v>
      </c>
      <c r="AS140" s="135">
        <v>1285</v>
      </c>
      <c r="AT140" s="161" t="s">
        <v>1121</v>
      </c>
      <c r="AU140" s="145" t="s">
        <v>1122</v>
      </c>
      <c r="AV140" s="157" t="s">
        <v>60</v>
      </c>
      <c r="AW140" s="158" t="s">
        <v>112</v>
      </c>
      <c r="AX140" s="159" t="s">
        <v>1123</v>
      </c>
      <c r="AY140" s="145" t="s">
        <v>62</v>
      </c>
      <c r="AZ140" s="160" t="s">
        <v>1124</v>
      </c>
      <c r="BA140" s="150" t="s">
        <v>1125</v>
      </c>
      <c r="BB140" s="150" t="s">
        <v>1117</v>
      </c>
      <c r="BC140" s="151" t="s">
        <v>1126</v>
      </c>
      <c r="BD140" s="150" t="s">
        <v>1125</v>
      </c>
      <c r="BE140" s="150" t="s">
        <v>1117</v>
      </c>
      <c r="BF140" s="151" t="s">
        <v>1126</v>
      </c>
    </row>
    <row r="141" spans="1:58" s="141" customFormat="1" ht="101.25" x14ac:dyDescent="0.2">
      <c r="A141" s="152">
        <v>137</v>
      </c>
      <c r="B141" s="110">
        <v>127</v>
      </c>
      <c r="C141" s="111" t="s">
        <v>1116</v>
      </c>
      <c r="D141" s="183" t="s">
        <v>1117</v>
      </c>
      <c r="E141" s="153" t="s">
        <v>1127</v>
      </c>
      <c r="F141" s="175" t="s">
        <v>1128</v>
      </c>
      <c r="G141" s="154" t="s">
        <v>426</v>
      </c>
      <c r="H141" s="116" t="s">
        <v>1129</v>
      </c>
      <c r="I141" s="155" t="s">
        <v>1130</v>
      </c>
      <c r="J141" s="118"/>
      <c r="K141" s="119">
        <v>21800</v>
      </c>
      <c r="L141" s="120">
        <v>13080</v>
      </c>
      <c r="M141" s="121">
        <f t="shared" si="38"/>
        <v>60</v>
      </c>
      <c r="N141" s="122" t="str">
        <f t="shared" si="39"/>
        <v/>
      </c>
      <c r="O141" s="120">
        <v>8720</v>
      </c>
      <c r="P141" s="123">
        <f t="shared" si="40"/>
        <v>40</v>
      </c>
      <c r="Q141" s="124">
        <f t="shared" si="41"/>
        <v>100</v>
      </c>
      <c r="R141" s="125">
        <v>21800</v>
      </c>
      <c r="S141" s="126">
        <v>13080</v>
      </c>
      <c r="T141" s="127">
        <f t="shared" si="42"/>
        <v>60</v>
      </c>
      <c r="U141" s="128" t="str">
        <f t="shared" si="43"/>
        <v/>
      </c>
      <c r="V141" s="120">
        <v>8720</v>
      </c>
      <c r="W141" s="129">
        <f t="shared" si="44"/>
        <v>40</v>
      </c>
      <c r="X141" s="130">
        <f t="shared" si="45"/>
        <v>100</v>
      </c>
      <c r="Y141" s="131" t="s">
        <v>57</v>
      </c>
      <c r="Z141" s="132"/>
      <c r="AA141" s="133">
        <v>5</v>
      </c>
      <c r="AB141" s="134">
        <f t="shared" si="46"/>
        <v>0.5</v>
      </c>
      <c r="AC141" s="135">
        <v>15</v>
      </c>
      <c r="AD141" s="134">
        <f t="shared" si="47"/>
        <v>1.5</v>
      </c>
      <c r="AE141" s="135">
        <v>0</v>
      </c>
      <c r="AF141" s="134">
        <f t="shared" si="48"/>
        <v>0</v>
      </c>
      <c r="AG141" s="136">
        <f t="shared" si="49"/>
        <v>20</v>
      </c>
      <c r="AH141" s="137">
        <f t="shared" si="50"/>
        <v>2</v>
      </c>
      <c r="AI141" s="133">
        <v>5</v>
      </c>
      <c r="AJ141" s="134">
        <f t="shared" si="51"/>
        <v>2.75</v>
      </c>
      <c r="AK141" s="138"/>
      <c r="AL141" s="134"/>
      <c r="AM141" s="139">
        <f t="shared" si="52"/>
        <v>5</v>
      </c>
      <c r="AN141" s="137">
        <f t="shared" si="53"/>
        <v>2.75</v>
      </c>
      <c r="AO141" s="140">
        <f t="shared" si="54"/>
        <v>4.75</v>
      </c>
      <c r="AQ141" s="142" t="str">
        <f t="shared" si="55"/>
        <v/>
      </c>
      <c r="AR141" s="142">
        <f t="shared" si="56"/>
        <v>13080</v>
      </c>
      <c r="AS141" s="135">
        <v>1286</v>
      </c>
      <c r="AT141" s="161" t="s">
        <v>1131</v>
      </c>
      <c r="AU141" s="145" t="s">
        <v>1132</v>
      </c>
      <c r="AV141" s="157" t="s">
        <v>60</v>
      </c>
      <c r="AW141" s="158" t="s">
        <v>112</v>
      </c>
      <c r="AX141" s="159" t="s">
        <v>1123</v>
      </c>
      <c r="AY141" s="145" t="s">
        <v>62</v>
      </c>
      <c r="AZ141" s="160" t="s">
        <v>1124</v>
      </c>
      <c r="BA141" s="150" t="s">
        <v>1125</v>
      </c>
      <c r="BB141" s="150" t="s">
        <v>1117</v>
      </c>
      <c r="BC141" s="151" t="s">
        <v>1126</v>
      </c>
      <c r="BD141" s="150" t="s">
        <v>1125</v>
      </c>
      <c r="BE141" s="150" t="s">
        <v>1117</v>
      </c>
      <c r="BF141" s="151" t="s">
        <v>1126</v>
      </c>
    </row>
    <row r="142" spans="1:58" s="141" customFormat="1" ht="202.5" x14ac:dyDescent="0.2">
      <c r="A142" s="152">
        <v>138</v>
      </c>
      <c r="B142" s="110">
        <v>172</v>
      </c>
      <c r="C142" s="111" t="s">
        <v>1133</v>
      </c>
      <c r="D142" s="183" t="s">
        <v>1134</v>
      </c>
      <c r="E142" s="153" t="s">
        <v>1135</v>
      </c>
      <c r="F142" s="175" t="s">
        <v>312</v>
      </c>
      <c r="G142" s="154">
        <v>3</v>
      </c>
      <c r="H142" s="116" t="s">
        <v>1136</v>
      </c>
      <c r="I142" s="155" t="s">
        <v>1137</v>
      </c>
      <c r="J142" s="118"/>
      <c r="K142" s="119">
        <v>79626</v>
      </c>
      <c r="L142" s="120">
        <v>39813</v>
      </c>
      <c r="M142" s="121">
        <f t="shared" si="38"/>
        <v>50</v>
      </c>
      <c r="N142" s="122" t="str">
        <f t="shared" si="39"/>
        <v/>
      </c>
      <c r="O142" s="120">
        <v>39813</v>
      </c>
      <c r="P142" s="123">
        <f t="shared" si="40"/>
        <v>50</v>
      </c>
      <c r="Q142" s="124">
        <f t="shared" si="41"/>
        <v>100</v>
      </c>
      <c r="R142" s="181">
        <v>51800</v>
      </c>
      <c r="S142" s="182">
        <v>25900</v>
      </c>
      <c r="T142" s="127">
        <f t="shared" si="42"/>
        <v>50</v>
      </c>
      <c r="U142" s="128" t="str">
        <f t="shared" si="43"/>
        <v/>
      </c>
      <c r="V142" s="180">
        <v>25900</v>
      </c>
      <c r="W142" s="129">
        <f t="shared" si="44"/>
        <v>50</v>
      </c>
      <c r="X142" s="130">
        <f t="shared" si="45"/>
        <v>100</v>
      </c>
      <c r="Y142" s="131" t="s">
        <v>57</v>
      </c>
      <c r="Z142" s="132" t="s">
        <v>1138</v>
      </c>
      <c r="AA142" s="133">
        <v>5</v>
      </c>
      <c r="AB142" s="134">
        <f t="shared" si="46"/>
        <v>0.5</v>
      </c>
      <c r="AC142" s="135">
        <v>15</v>
      </c>
      <c r="AD142" s="134">
        <f t="shared" si="47"/>
        <v>1.5</v>
      </c>
      <c r="AE142" s="135">
        <v>7</v>
      </c>
      <c r="AF142" s="134">
        <f t="shared" si="48"/>
        <v>1.75</v>
      </c>
      <c r="AG142" s="136">
        <f t="shared" si="49"/>
        <v>27</v>
      </c>
      <c r="AH142" s="137">
        <f t="shared" si="50"/>
        <v>3.75</v>
      </c>
      <c r="AI142" s="133">
        <v>15</v>
      </c>
      <c r="AJ142" s="134">
        <f t="shared" si="51"/>
        <v>8.25</v>
      </c>
      <c r="AK142" s="138"/>
      <c r="AL142" s="134"/>
      <c r="AM142" s="139">
        <f t="shared" si="52"/>
        <v>15</v>
      </c>
      <c r="AN142" s="137">
        <f t="shared" si="53"/>
        <v>8.25</v>
      </c>
      <c r="AO142" s="140">
        <f t="shared" si="54"/>
        <v>12</v>
      </c>
      <c r="AQ142" s="142" t="str">
        <f t="shared" si="55"/>
        <v/>
      </c>
      <c r="AR142" s="142">
        <f t="shared" si="56"/>
        <v>25900</v>
      </c>
      <c r="AS142" s="135">
        <v>1287</v>
      </c>
      <c r="AT142" s="161" t="s">
        <v>1139</v>
      </c>
      <c r="AU142" s="145" t="s">
        <v>1140</v>
      </c>
      <c r="AV142" s="157" t="s">
        <v>60</v>
      </c>
      <c r="AW142" s="158" t="s">
        <v>173</v>
      </c>
      <c r="AX142" s="159" t="s">
        <v>1133</v>
      </c>
      <c r="AY142" s="145" t="s">
        <v>62</v>
      </c>
      <c r="AZ142" s="160" t="s">
        <v>1141</v>
      </c>
      <c r="BA142" s="150" t="s">
        <v>1142</v>
      </c>
      <c r="BB142" s="150" t="s">
        <v>1134</v>
      </c>
      <c r="BC142" s="151" t="s">
        <v>260</v>
      </c>
      <c r="BD142" s="150" t="s">
        <v>1142</v>
      </c>
      <c r="BE142" s="150" t="s">
        <v>1134</v>
      </c>
      <c r="BF142" s="151" t="s">
        <v>260</v>
      </c>
    </row>
    <row r="143" spans="1:58" s="141" customFormat="1" ht="33.75" x14ac:dyDescent="0.2">
      <c r="A143" s="152">
        <v>139</v>
      </c>
      <c r="B143" s="110">
        <v>25</v>
      </c>
      <c r="C143" s="111" t="s">
        <v>1143</v>
      </c>
      <c r="D143" s="183" t="s">
        <v>1144</v>
      </c>
      <c r="E143" s="162" t="s">
        <v>386</v>
      </c>
      <c r="F143" s="179" t="s">
        <v>1145</v>
      </c>
      <c r="G143" s="154">
        <v>6</v>
      </c>
      <c r="H143" s="116" t="s">
        <v>1146</v>
      </c>
      <c r="I143" s="155" t="s">
        <v>1147</v>
      </c>
      <c r="J143" s="118"/>
      <c r="K143" s="119">
        <v>110000</v>
      </c>
      <c r="L143" s="120">
        <v>60000</v>
      </c>
      <c r="M143" s="121">
        <f t="shared" si="38"/>
        <v>54.54545454545454</v>
      </c>
      <c r="N143" s="122" t="str">
        <f t="shared" si="39"/>
        <v/>
      </c>
      <c r="O143" s="120">
        <v>50000</v>
      </c>
      <c r="P143" s="123">
        <f t="shared" si="40"/>
        <v>45.454545454545453</v>
      </c>
      <c r="Q143" s="124">
        <f t="shared" si="41"/>
        <v>100</v>
      </c>
      <c r="R143" s="125">
        <v>110000</v>
      </c>
      <c r="S143" s="126">
        <v>60000</v>
      </c>
      <c r="T143" s="127">
        <f t="shared" si="42"/>
        <v>54.55</v>
      </c>
      <c r="U143" s="128" t="str">
        <f t="shared" si="43"/>
        <v/>
      </c>
      <c r="V143" s="120">
        <v>50000</v>
      </c>
      <c r="W143" s="129">
        <f t="shared" si="44"/>
        <v>45.45</v>
      </c>
      <c r="X143" s="130">
        <f t="shared" si="45"/>
        <v>100</v>
      </c>
      <c r="Y143" s="131" t="s">
        <v>57</v>
      </c>
      <c r="Z143" s="132"/>
      <c r="AA143" s="133">
        <v>15</v>
      </c>
      <c r="AB143" s="134">
        <f t="shared" si="46"/>
        <v>1.5</v>
      </c>
      <c r="AC143" s="135">
        <v>15</v>
      </c>
      <c r="AD143" s="134">
        <f t="shared" si="47"/>
        <v>1.5</v>
      </c>
      <c r="AE143" s="135">
        <v>0</v>
      </c>
      <c r="AF143" s="134">
        <f t="shared" si="48"/>
        <v>0</v>
      </c>
      <c r="AG143" s="136">
        <f t="shared" si="49"/>
        <v>30</v>
      </c>
      <c r="AH143" s="137">
        <f t="shared" si="50"/>
        <v>3</v>
      </c>
      <c r="AI143" s="133">
        <v>15</v>
      </c>
      <c r="AJ143" s="134">
        <f t="shared" si="51"/>
        <v>8.25</v>
      </c>
      <c r="AK143" s="138"/>
      <c r="AL143" s="134"/>
      <c r="AM143" s="139">
        <f t="shared" si="52"/>
        <v>15</v>
      </c>
      <c r="AN143" s="137">
        <f t="shared" si="53"/>
        <v>8.25</v>
      </c>
      <c r="AO143" s="140">
        <f t="shared" si="54"/>
        <v>11.25</v>
      </c>
      <c r="AQ143" s="142" t="str">
        <f t="shared" si="55"/>
        <v/>
      </c>
      <c r="AR143" s="142">
        <f t="shared" si="56"/>
        <v>60000</v>
      </c>
      <c r="AS143" s="135">
        <v>1291</v>
      </c>
      <c r="AT143" s="161" t="s">
        <v>1148</v>
      </c>
      <c r="AU143" s="145" t="s">
        <v>1149</v>
      </c>
      <c r="AV143" s="146" t="s">
        <v>60</v>
      </c>
      <c r="AW143" s="147" t="s">
        <v>89</v>
      </c>
      <c r="AX143" s="148" t="s">
        <v>1143</v>
      </c>
      <c r="AY143" s="145" t="s">
        <v>62</v>
      </c>
      <c r="AZ143" s="160" t="s">
        <v>1150</v>
      </c>
      <c r="BA143" s="150" t="s">
        <v>1151</v>
      </c>
      <c r="BB143" s="173" t="s">
        <v>1144</v>
      </c>
      <c r="BC143" s="151" t="s">
        <v>1152</v>
      </c>
      <c r="BD143" s="150" t="s">
        <v>1151</v>
      </c>
      <c r="BE143" s="150" t="s">
        <v>1144</v>
      </c>
      <c r="BF143" s="151" t="s">
        <v>1152</v>
      </c>
    </row>
    <row r="144" spans="1:58" s="141" customFormat="1" ht="56.25" x14ac:dyDescent="0.2">
      <c r="A144" s="152">
        <v>140</v>
      </c>
      <c r="B144" s="110">
        <v>26</v>
      </c>
      <c r="C144" s="111" t="s">
        <v>1143</v>
      </c>
      <c r="D144" s="183" t="s">
        <v>1144</v>
      </c>
      <c r="E144" s="162" t="s">
        <v>1153</v>
      </c>
      <c r="F144" s="179" t="s">
        <v>1499</v>
      </c>
      <c r="G144" s="177" t="s">
        <v>78</v>
      </c>
      <c r="H144" s="116" t="s">
        <v>1154</v>
      </c>
      <c r="I144" s="155" t="s">
        <v>1155</v>
      </c>
      <c r="J144" s="118"/>
      <c r="K144" s="119">
        <v>50000</v>
      </c>
      <c r="L144" s="120">
        <v>25000</v>
      </c>
      <c r="M144" s="121">
        <f t="shared" si="38"/>
        <v>50</v>
      </c>
      <c r="N144" s="122" t="str">
        <f t="shared" si="39"/>
        <v/>
      </c>
      <c r="O144" s="120">
        <v>25000</v>
      </c>
      <c r="P144" s="123">
        <f t="shared" si="40"/>
        <v>50</v>
      </c>
      <c r="Q144" s="124">
        <f t="shared" si="41"/>
        <v>100</v>
      </c>
      <c r="R144" s="125">
        <v>50000</v>
      </c>
      <c r="S144" s="126">
        <v>25000</v>
      </c>
      <c r="T144" s="127">
        <f t="shared" si="42"/>
        <v>50</v>
      </c>
      <c r="U144" s="128" t="str">
        <f t="shared" si="43"/>
        <v/>
      </c>
      <c r="V144" s="120">
        <v>25000</v>
      </c>
      <c r="W144" s="129">
        <f t="shared" si="44"/>
        <v>50</v>
      </c>
      <c r="X144" s="130">
        <f t="shared" si="45"/>
        <v>100</v>
      </c>
      <c r="Y144" s="131" t="s">
        <v>57</v>
      </c>
      <c r="Z144" s="132"/>
      <c r="AA144" s="133">
        <v>15</v>
      </c>
      <c r="AB144" s="134">
        <f t="shared" si="46"/>
        <v>1.5</v>
      </c>
      <c r="AC144" s="135">
        <v>15</v>
      </c>
      <c r="AD144" s="134">
        <f t="shared" si="47"/>
        <v>1.5</v>
      </c>
      <c r="AE144" s="135">
        <v>7</v>
      </c>
      <c r="AF144" s="134">
        <f t="shared" si="48"/>
        <v>1.75</v>
      </c>
      <c r="AG144" s="136">
        <f t="shared" si="49"/>
        <v>37</v>
      </c>
      <c r="AH144" s="137">
        <f t="shared" si="50"/>
        <v>4.75</v>
      </c>
      <c r="AI144" s="133">
        <v>13</v>
      </c>
      <c r="AJ144" s="134">
        <f t="shared" si="51"/>
        <v>7.15</v>
      </c>
      <c r="AK144" s="138"/>
      <c r="AL144" s="134"/>
      <c r="AM144" s="139">
        <f t="shared" si="52"/>
        <v>13</v>
      </c>
      <c r="AN144" s="137">
        <f t="shared" si="53"/>
        <v>7.15</v>
      </c>
      <c r="AO144" s="140">
        <f t="shared" si="54"/>
        <v>11.9</v>
      </c>
      <c r="AQ144" s="142" t="str">
        <f t="shared" si="55"/>
        <v/>
      </c>
      <c r="AR144" s="142">
        <f t="shared" si="56"/>
        <v>25000</v>
      </c>
      <c r="AS144" s="135">
        <v>1292</v>
      </c>
      <c r="AT144" s="161" t="s">
        <v>1156</v>
      </c>
      <c r="AU144" s="145" t="s">
        <v>1157</v>
      </c>
      <c r="AV144" s="146" t="s">
        <v>60</v>
      </c>
      <c r="AW144" s="147" t="s">
        <v>89</v>
      </c>
      <c r="AX144" s="148" t="s">
        <v>1143</v>
      </c>
      <c r="AY144" s="145" t="s">
        <v>62</v>
      </c>
      <c r="AZ144" s="160" t="s">
        <v>1150</v>
      </c>
      <c r="BA144" s="150" t="s">
        <v>1151</v>
      </c>
      <c r="BB144" s="173" t="s">
        <v>1144</v>
      </c>
      <c r="BC144" s="151" t="s">
        <v>1152</v>
      </c>
      <c r="BD144" s="150" t="s">
        <v>1151</v>
      </c>
      <c r="BE144" s="150" t="s">
        <v>1144</v>
      </c>
      <c r="BF144" s="151" t="s">
        <v>1152</v>
      </c>
    </row>
    <row r="145" spans="1:58" s="141" customFormat="1" ht="33.75" x14ac:dyDescent="0.2">
      <c r="A145" s="152">
        <v>141</v>
      </c>
      <c r="B145" s="110">
        <v>27</v>
      </c>
      <c r="C145" s="111" t="s">
        <v>1143</v>
      </c>
      <c r="D145" s="183" t="s">
        <v>1144</v>
      </c>
      <c r="E145" s="162" t="s">
        <v>1015</v>
      </c>
      <c r="F145" s="179" t="s">
        <v>1158</v>
      </c>
      <c r="G145" s="154" t="s">
        <v>78</v>
      </c>
      <c r="H145" s="116" t="s">
        <v>1159</v>
      </c>
      <c r="I145" s="155" t="s">
        <v>1159</v>
      </c>
      <c r="J145" s="118"/>
      <c r="K145" s="119">
        <v>58000</v>
      </c>
      <c r="L145" s="120">
        <v>34000</v>
      </c>
      <c r="M145" s="121">
        <f t="shared" si="38"/>
        <v>58.620689655172406</v>
      </c>
      <c r="N145" s="122" t="str">
        <f t="shared" si="39"/>
        <v/>
      </c>
      <c r="O145" s="120">
        <v>24000</v>
      </c>
      <c r="P145" s="123">
        <f t="shared" si="40"/>
        <v>41.379310344827587</v>
      </c>
      <c r="Q145" s="124">
        <f t="shared" si="41"/>
        <v>100</v>
      </c>
      <c r="R145" s="125">
        <v>58000</v>
      </c>
      <c r="S145" s="126">
        <v>34000</v>
      </c>
      <c r="T145" s="127">
        <f t="shared" si="42"/>
        <v>58.62</v>
      </c>
      <c r="U145" s="128" t="str">
        <f t="shared" si="43"/>
        <v/>
      </c>
      <c r="V145" s="120">
        <v>24000</v>
      </c>
      <c r="W145" s="129">
        <f t="shared" si="44"/>
        <v>41.38</v>
      </c>
      <c r="X145" s="130">
        <f t="shared" si="45"/>
        <v>100</v>
      </c>
      <c r="Y145" s="131" t="s">
        <v>57</v>
      </c>
      <c r="Z145" s="132"/>
      <c r="AA145" s="133">
        <v>15</v>
      </c>
      <c r="AB145" s="134">
        <f t="shared" si="46"/>
        <v>1.5</v>
      </c>
      <c r="AC145" s="135">
        <v>15</v>
      </c>
      <c r="AD145" s="134">
        <f t="shared" si="47"/>
        <v>1.5</v>
      </c>
      <c r="AE145" s="135">
        <v>0</v>
      </c>
      <c r="AF145" s="134">
        <f t="shared" si="48"/>
        <v>0</v>
      </c>
      <c r="AG145" s="136">
        <f t="shared" si="49"/>
        <v>30</v>
      </c>
      <c r="AH145" s="137">
        <f t="shared" si="50"/>
        <v>3</v>
      </c>
      <c r="AI145" s="133">
        <v>9</v>
      </c>
      <c r="AJ145" s="134">
        <f t="shared" si="51"/>
        <v>4.95</v>
      </c>
      <c r="AK145" s="138"/>
      <c r="AL145" s="134"/>
      <c r="AM145" s="139">
        <f t="shared" si="52"/>
        <v>9</v>
      </c>
      <c r="AN145" s="137">
        <f t="shared" si="53"/>
        <v>4.95</v>
      </c>
      <c r="AO145" s="140">
        <f t="shared" si="54"/>
        <v>7.95</v>
      </c>
      <c r="AQ145" s="142" t="str">
        <f t="shared" si="55"/>
        <v/>
      </c>
      <c r="AR145" s="142">
        <f t="shared" si="56"/>
        <v>34000</v>
      </c>
      <c r="AS145" s="135">
        <v>1293</v>
      </c>
      <c r="AT145" s="161" t="s">
        <v>1160</v>
      </c>
      <c r="AU145" s="145" t="s">
        <v>1161</v>
      </c>
      <c r="AV145" s="146" t="s">
        <v>60</v>
      </c>
      <c r="AW145" s="147" t="s">
        <v>89</v>
      </c>
      <c r="AX145" s="148" t="s">
        <v>1143</v>
      </c>
      <c r="AY145" s="145" t="s">
        <v>62</v>
      </c>
      <c r="AZ145" s="160" t="s">
        <v>1150</v>
      </c>
      <c r="BA145" s="150" t="s">
        <v>1151</v>
      </c>
      <c r="BB145" s="173" t="s">
        <v>1144</v>
      </c>
      <c r="BC145" s="151" t="s">
        <v>1152</v>
      </c>
      <c r="BD145" s="150" t="s">
        <v>1151</v>
      </c>
      <c r="BE145" s="150" t="s">
        <v>1144</v>
      </c>
      <c r="BF145" s="151" t="s">
        <v>1152</v>
      </c>
    </row>
    <row r="146" spans="1:58" s="141" customFormat="1" ht="45" x14ac:dyDescent="0.2">
      <c r="A146" s="152">
        <v>142</v>
      </c>
      <c r="B146" s="110">
        <v>232</v>
      </c>
      <c r="C146" s="111" t="s">
        <v>1162</v>
      </c>
      <c r="D146" s="183" t="s">
        <v>1163</v>
      </c>
      <c r="E146" s="153" t="s">
        <v>1164</v>
      </c>
      <c r="F146" s="175" t="s">
        <v>1165</v>
      </c>
      <c r="G146" s="154">
        <v>3</v>
      </c>
      <c r="H146" s="116" t="s">
        <v>1166</v>
      </c>
      <c r="I146" s="155" t="s">
        <v>1166</v>
      </c>
      <c r="J146" s="118"/>
      <c r="K146" s="119">
        <v>82000</v>
      </c>
      <c r="L146" s="120">
        <v>40800</v>
      </c>
      <c r="M146" s="121">
        <f t="shared" si="38"/>
        <v>49.756097560975611</v>
      </c>
      <c r="N146" s="122" t="str">
        <f t="shared" si="39"/>
        <v/>
      </c>
      <c r="O146" s="120">
        <v>41200</v>
      </c>
      <c r="P146" s="123">
        <f t="shared" si="40"/>
        <v>50.243902439024389</v>
      </c>
      <c r="Q146" s="124">
        <f t="shared" si="41"/>
        <v>100</v>
      </c>
      <c r="R146" s="125">
        <v>82000</v>
      </c>
      <c r="S146" s="126">
        <v>40800</v>
      </c>
      <c r="T146" s="127">
        <f t="shared" si="42"/>
        <v>49.76</v>
      </c>
      <c r="U146" s="128" t="str">
        <f t="shared" si="43"/>
        <v/>
      </c>
      <c r="V146" s="120">
        <v>41200</v>
      </c>
      <c r="W146" s="129">
        <f t="shared" si="44"/>
        <v>50.24</v>
      </c>
      <c r="X146" s="130">
        <f t="shared" si="45"/>
        <v>100</v>
      </c>
      <c r="Y146" s="131" t="s">
        <v>57</v>
      </c>
      <c r="Z146" s="132"/>
      <c r="AA146" s="133">
        <v>5</v>
      </c>
      <c r="AB146" s="134">
        <f t="shared" si="46"/>
        <v>0.5</v>
      </c>
      <c r="AC146" s="135">
        <v>15</v>
      </c>
      <c r="AD146" s="134">
        <f t="shared" si="47"/>
        <v>1.5</v>
      </c>
      <c r="AE146" s="135">
        <v>7</v>
      </c>
      <c r="AF146" s="134">
        <f t="shared" si="48"/>
        <v>1.75</v>
      </c>
      <c r="AG146" s="136">
        <f t="shared" si="49"/>
        <v>27</v>
      </c>
      <c r="AH146" s="137">
        <f t="shared" si="50"/>
        <v>3.75</v>
      </c>
      <c r="AI146" s="133">
        <v>15</v>
      </c>
      <c r="AJ146" s="134">
        <f t="shared" si="51"/>
        <v>8.25</v>
      </c>
      <c r="AK146" s="138"/>
      <c r="AL146" s="134"/>
      <c r="AM146" s="139">
        <f t="shared" si="52"/>
        <v>15</v>
      </c>
      <c r="AN146" s="137">
        <f t="shared" si="53"/>
        <v>8.25</v>
      </c>
      <c r="AO146" s="140">
        <f t="shared" si="54"/>
        <v>12</v>
      </c>
      <c r="AQ146" s="142" t="str">
        <f t="shared" si="55"/>
        <v/>
      </c>
      <c r="AR146" s="142">
        <f t="shared" si="56"/>
        <v>40800</v>
      </c>
      <c r="AS146" s="135">
        <v>1294</v>
      </c>
      <c r="AT146" s="161" t="s">
        <v>1167</v>
      </c>
      <c r="AU146" s="145" t="s">
        <v>1168</v>
      </c>
      <c r="AV146" s="157" t="s">
        <v>60</v>
      </c>
      <c r="AW146" s="158" t="s">
        <v>101</v>
      </c>
      <c r="AX146" s="159" t="s">
        <v>1162</v>
      </c>
      <c r="AY146" s="145" t="s">
        <v>62</v>
      </c>
      <c r="AZ146" s="160" t="s">
        <v>1169</v>
      </c>
      <c r="BA146" s="150" t="s">
        <v>1170</v>
      </c>
      <c r="BB146" s="150" t="s">
        <v>1163</v>
      </c>
      <c r="BC146" s="151" t="s">
        <v>622</v>
      </c>
      <c r="BD146" s="150" t="s">
        <v>1170</v>
      </c>
      <c r="BE146" s="150" t="s">
        <v>1163</v>
      </c>
      <c r="BF146" s="151" t="s">
        <v>622</v>
      </c>
    </row>
    <row r="147" spans="1:58" s="141" customFormat="1" ht="135" x14ac:dyDescent="0.2">
      <c r="A147" s="152">
        <v>143</v>
      </c>
      <c r="B147" s="110">
        <v>39</v>
      </c>
      <c r="C147" s="111" t="s">
        <v>1171</v>
      </c>
      <c r="D147" s="183" t="s">
        <v>1172</v>
      </c>
      <c r="E147" s="162" t="s">
        <v>1173</v>
      </c>
      <c r="F147" s="179" t="s">
        <v>1174</v>
      </c>
      <c r="G147" s="154">
        <v>5</v>
      </c>
      <c r="H147" s="116" t="s">
        <v>1175</v>
      </c>
      <c r="I147" s="155" t="s">
        <v>1176</v>
      </c>
      <c r="J147" s="118"/>
      <c r="K147" s="119">
        <v>45780</v>
      </c>
      <c r="L147" s="120">
        <v>27468</v>
      </c>
      <c r="M147" s="121">
        <f t="shared" si="38"/>
        <v>60</v>
      </c>
      <c r="N147" s="122" t="str">
        <f t="shared" si="39"/>
        <v/>
      </c>
      <c r="O147" s="120">
        <v>18312</v>
      </c>
      <c r="P147" s="123">
        <f t="shared" si="40"/>
        <v>40</v>
      </c>
      <c r="Q147" s="124">
        <f t="shared" si="41"/>
        <v>100</v>
      </c>
      <c r="R147" s="125">
        <v>45780</v>
      </c>
      <c r="S147" s="126">
        <v>27468</v>
      </c>
      <c r="T147" s="127">
        <f t="shared" si="42"/>
        <v>60</v>
      </c>
      <c r="U147" s="128" t="str">
        <f t="shared" si="43"/>
        <v/>
      </c>
      <c r="V147" s="120">
        <v>18312</v>
      </c>
      <c r="W147" s="129">
        <f t="shared" si="44"/>
        <v>40</v>
      </c>
      <c r="X147" s="130">
        <f t="shared" si="45"/>
        <v>100</v>
      </c>
      <c r="Y147" s="131" t="s">
        <v>57</v>
      </c>
      <c r="Z147" s="132"/>
      <c r="AA147" s="133">
        <v>15</v>
      </c>
      <c r="AB147" s="134">
        <f t="shared" si="46"/>
        <v>1.5</v>
      </c>
      <c r="AC147" s="135">
        <v>15</v>
      </c>
      <c r="AD147" s="134">
        <f t="shared" si="47"/>
        <v>1.5</v>
      </c>
      <c r="AE147" s="135">
        <v>0</v>
      </c>
      <c r="AF147" s="134">
        <f t="shared" si="48"/>
        <v>0</v>
      </c>
      <c r="AG147" s="136">
        <f t="shared" si="49"/>
        <v>30</v>
      </c>
      <c r="AH147" s="137">
        <f t="shared" si="50"/>
        <v>3</v>
      </c>
      <c r="AI147" s="133">
        <v>15</v>
      </c>
      <c r="AJ147" s="134">
        <f t="shared" si="51"/>
        <v>8.25</v>
      </c>
      <c r="AK147" s="138"/>
      <c r="AL147" s="134"/>
      <c r="AM147" s="139">
        <f t="shared" si="52"/>
        <v>15</v>
      </c>
      <c r="AN147" s="137">
        <f t="shared" si="53"/>
        <v>8.25</v>
      </c>
      <c r="AO147" s="140">
        <f t="shared" si="54"/>
        <v>11.25</v>
      </c>
      <c r="AQ147" s="142" t="str">
        <f t="shared" si="55"/>
        <v/>
      </c>
      <c r="AR147" s="142">
        <f t="shared" si="56"/>
        <v>27468</v>
      </c>
      <c r="AS147" s="135">
        <v>1295</v>
      </c>
      <c r="AT147" s="161" t="s">
        <v>1177</v>
      </c>
      <c r="AU147" s="145" t="s">
        <v>1178</v>
      </c>
      <c r="AV147" s="146" t="s">
        <v>60</v>
      </c>
      <c r="AW147" s="147" t="s">
        <v>508</v>
      </c>
      <c r="AX147" s="148" t="s">
        <v>1171</v>
      </c>
      <c r="AY147" s="145" t="s">
        <v>62</v>
      </c>
      <c r="AZ147" s="160" t="s">
        <v>1179</v>
      </c>
      <c r="BA147" s="150" t="s">
        <v>1180</v>
      </c>
      <c r="BB147" s="173" t="s">
        <v>1172</v>
      </c>
      <c r="BC147" s="151" t="s">
        <v>433</v>
      </c>
      <c r="BD147" s="150" t="s">
        <v>1180</v>
      </c>
      <c r="BE147" s="150" t="s">
        <v>1172</v>
      </c>
      <c r="BF147" s="151" t="s">
        <v>433</v>
      </c>
    </row>
    <row r="148" spans="1:58" s="141" customFormat="1" ht="56.25" x14ac:dyDescent="0.2">
      <c r="A148" s="152">
        <v>144</v>
      </c>
      <c r="B148" s="110">
        <v>38</v>
      </c>
      <c r="C148" s="111" t="s">
        <v>1171</v>
      </c>
      <c r="D148" s="183" t="s">
        <v>1172</v>
      </c>
      <c r="E148" s="162" t="s">
        <v>1181</v>
      </c>
      <c r="F148" s="179" t="s">
        <v>1182</v>
      </c>
      <c r="G148" s="154">
        <v>6</v>
      </c>
      <c r="H148" s="116" t="s">
        <v>1183</v>
      </c>
      <c r="I148" s="155" t="s">
        <v>1184</v>
      </c>
      <c r="J148" s="118"/>
      <c r="K148" s="119">
        <v>247176</v>
      </c>
      <c r="L148" s="120">
        <v>148305</v>
      </c>
      <c r="M148" s="121">
        <f t="shared" si="38"/>
        <v>59.999757257986211</v>
      </c>
      <c r="N148" s="122" t="str">
        <f t="shared" si="39"/>
        <v/>
      </c>
      <c r="O148" s="120">
        <v>98871</v>
      </c>
      <c r="P148" s="123">
        <f t="shared" si="40"/>
        <v>40.000242742013789</v>
      </c>
      <c r="Q148" s="124">
        <f t="shared" si="41"/>
        <v>100</v>
      </c>
      <c r="R148" s="125">
        <v>247176</v>
      </c>
      <c r="S148" s="126">
        <v>148305</v>
      </c>
      <c r="T148" s="127">
        <f t="shared" si="42"/>
        <v>60</v>
      </c>
      <c r="U148" s="128" t="str">
        <f t="shared" si="43"/>
        <v/>
      </c>
      <c r="V148" s="120">
        <v>98871</v>
      </c>
      <c r="W148" s="129">
        <f t="shared" si="44"/>
        <v>40</v>
      </c>
      <c r="X148" s="130">
        <f t="shared" si="45"/>
        <v>100</v>
      </c>
      <c r="Y148" s="131" t="s">
        <v>57</v>
      </c>
      <c r="Z148" s="132"/>
      <c r="AA148" s="133">
        <v>15</v>
      </c>
      <c r="AB148" s="134">
        <f t="shared" si="46"/>
        <v>1.5</v>
      </c>
      <c r="AC148" s="135">
        <v>15</v>
      </c>
      <c r="AD148" s="134">
        <f t="shared" si="47"/>
        <v>1.5</v>
      </c>
      <c r="AE148" s="135">
        <v>0</v>
      </c>
      <c r="AF148" s="134">
        <f t="shared" si="48"/>
        <v>0</v>
      </c>
      <c r="AG148" s="136">
        <f t="shared" si="49"/>
        <v>30</v>
      </c>
      <c r="AH148" s="137">
        <f t="shared" si="50"/>
        <v>3</v>
      </c>
      <c r="AI148" s="133">
        <v>15</v>
      </c>
      <c r="AJ148" s="134">
        <f t="shared" si="51"/>
        <v>8.25</v>
      </c>
      <c r="AK148" s="138"/>
      <c r="AL148" s="134"/>
      <c r="AM148" s="139">
        <f t="shared" si="52"/>
        <v>15</v>
      </c>
      <c r="AN148" s="137">
        <f t="shared" si="53"/>
        <v>8.25</v>
      </c>
      <c r="AO148" s="140">
        <f t="shared" si="54"/>
        <v>11.25</v>
      </c>
      <c r="AQ148" s="142">
        <f t="shared" si="55"/>
        <v>133474.5</v>
      </c>
      <c r="AR148" s="142" t="str">
        <f t="shared" si="56"/>
        <v/>
      </c>
      <c r="AS148" s="135">
        <v>1296</v>
      </c>
      <c r="AT148" s="161" t="s">
        <v>1185</v>
      </c>
      <c r="AU148" s="145" t="s">
        <v>1186</v>
      </c>
      <c r="AV148" s="146" t="s">
        <v>60</v>
      </c>
      <c r="AW148" s="147" t="s">
        <v>508</v>
      </c>
      <c r="AX148" s="148" t="s">
        <v>1171</v>
      </c>
      <c r="AY148" s="145" t="s">
        <v>62</v>
      </c>
      <c r="AZ148" s="160" t="s">
        <v>1179</v>
      </c>
      <c r="BA148" s="150" t="s">
        <v>1180</v>
      </c>
      <c r="BB148" s="173" t="s">
        <v>1172</v>
      </c>
      <c r="BC148" s="151" t="s">
        <v>433</v>
      </c>
      <c r="BD148" s="150" t="s">
        <v>1180</v>
      </c>
      <c r="BE148" s="150" t="s">
        <v>1172</v>
      </c>
      <c r="BF148" s="151" t="s">
        <v>433</v>
      </c>
    </row>
    <row r="149" spans="1:58" s="141" customFormat="1" ht="56.25" x14ac:dyDescent="0.2">
      <c r="A149" s="152">
        <v>145</v>
      </c>
      <c r="B149" s="110">
        <v>122</v>
      </c>
      <c r="C149" s="111" t="s">
        <v>1187</v>
      </c>
      <c r="D149" s="183" t="s">
        <v>1188</v>
      </c>
      <c r="E149" s="153" t="s">
        <v>1189</v>
      </c>
      <c r="F149" s="175" t="s">
        <v>1190</v>
      </c>
      <c r="G149" s="154">
        <v>3</v>
      </c>
      <c r="H149" s="116" t="s">
        <v>1191</v>
      </c>
      <c r="I149" s="155" t="s">
        <v>1192</v>
      </c>
      <c r="J149" s="118"/>
      <c r="K149" s="119">
        <v>119900</v>
      </c>
      <c r="L149" s="120">
        <v>71940</v>
      </c>
      <c r="M149" s="121">
        <f t="shared" si="38"/>
        <v>60</v>
      </c>
      <c r="N149" s="122" t="str">
        <f t="shared" si="39"/>
        <v/>
      </c>
      <c r="O149" s="120">
        <v>47960</v>
      </c>
      <c r="P149" s="123">
        <f t="shared" si="40"/>
        <v>40</v>
      </c>
      <c r="Q149" s="124">
        <f t="shared" si="41"/>
        <v>100</v>
      </c>
      <c r="R149" s="125">
        <v>119900</v>
      </c>
      <c r="S149" s="126">
        <v>71940</v>
      </c>
      <c r="T149" s="127">
        <f t="shared" si="42"/>
        <v>60</v>
      </c>
      <c r="U149" s="128" t="str">
        <f t="shared" si="43"/>
        <v/>
      </c>
      <c r="V149" s="120">
        <v>47960</v>
      </c>
      <c r="W149" s="129">
        <f t="shared" si="44"/>
        <v>40</v>
      </c>
      <c r="X149" s="130">
        <f t="shared" si="45"/>
        <v>100</v>
      </c>
      <c r="Y149" s="131" t="s">
        <v>57</v>
      </c>
      <c r="Z149" s="132"/>
      <c r="AA149" s="133">
        <v>5</v>
      </c>
      <c r="AB149" s="134">
        <f t="shared" si="46"/>
        <v>0.5</v>
      </c>
      <c r="AC149" s="135">
        <v>15</v>
      </c>
      <c r="AD149" s="134">
        <f t="shared" si="47"/>
        <v>1.5</v>
      </c>
      <c r="AE149" s="135">
        <v>0</v>
      </c>
      <c r="AF149" s="134">
        <f t="shared" si="48"/>
        <v>0</v>
      </c>
      <c r="AG149" s="136">
        <f t="shared" si="49"/>
        <v>20</v>
      </c>
      <c r="AH149" s="137">
        <f t="shared" si="50"/>
        <v>2</v>
      </c>
      <c r="AI149" s="133">
        <v>15</v>
      </c>
      <c r="AJ149" s="134">
        <f t="shared" si="51"/>
        <v>8.25</v>
      </c>
      <c r="AK149" s="138"/>
      <c r="AL149" s="134"/>
      <c r="AM149" s="139">
        <f t="shared" si="52"/>
        <v>15</v>
      </c>
      <c r="AN149" s="137">
        <f t="shared" si="53"/>
        <v>8.25</v>
      </c>
      <c r="AO149" s="140">
        <f t="shared" si="54"/>
        <v>10.25</v>
      </c>
      <c r="AQ149" s="142" t="str">
        <f t="shared" si="55"/>
        <v/>
      </c>
      <c r="AR149" s="142">
        <f t="shared" si="56"/>
        <v>71940</v>
      </c>
      <c r="AS149" s="135">
        <v>1297</v>
      </c>
      <c r="AT149" s="161" t="s">
        <v>1193</v>
      </c>
      <c r="AU149" s="145" t="s">
        <v>1194</v>
      </c>
      <c r="AV149" s="157" t="s">
        <v>60</v>
      </c>
      <c r="AW149" s="158" t="s">
        <v>61</v>
      </c>
      <c r="AX149" s="159" t="s">
        <v>1187</v>
      </c>
      <c r="AY149" s="145" t="s">
        <v>62</v>
      </c>
      <c r="AZ149" s="160" t="s">
        <v>1195</v>
      </c>
      <c r="BA149" s="150" t="s">
        <v>1196</v>
      </c>
      <c r="BB149" s="150" t="s">
        <v>1188</v>
      </c>
      <c r="BC149" s="151" t="s">
        <v>385</v>
      </c>
      <c r="BD149" s="150" t="s">
        <v>1196</v>
      </c>
      <c r="BE149" s="150" t="s">
        <v>1188</v>
      </c>
      <c r="BF149" s="151" t="s">
        <v>385</v>
      </c>
    </row>
    <row r="150" spans="1:58" s="141" customFormat="1" ht="123.75" x14ac:dyDescent="0.2">
      <c r="A150" s="152">
        <v>146</v>
      </c>
      <c r="B150" s="110">
        <v>136</v>
      </c>
      <c r="C150" s="111" t="s">
        <v>1187</v>
      </c>
      <c r="D150" s="183" t="s">
        <v>1188</v>
      </c>
      <c r="E150" s="153" t="s">
        <v>1197</v>
      </c>
      <c r="F150" s="175" t="s">
        <v>1198</v>
      </c>
      <c r="G150" s="154" t="s">
        <v>96</v>
      </c>
      <c r="H150" s="185" t="s">
        <v>1199</v>
      </c>
      <c r="I150" s="186" t="s">
        <v>1199</v>
      </c>
      <c r="J150" s="118"/>
      <c r="K150" s="119">
        <v>363688</v>
      </c>
      <c r="L150" s="120">
        <v>218213</v>
      </c>
      <c r="M150" s="121">
        <f t="shared" si="38"/>
        <v>60.00005499219111</v>
      </c>
      <c r="N150" s="122" t="str">
        <f t="shared" si="39"/>
        <v>!!!</v>
      </c>
      <c r="O150" s="120">
        <v>145475</v>
      </c>
      <c r="P150" s="123">
        <f t="shared" si="40"/>
        <v>39.99994500780889</v>
      </c>
      <c r="Q150" s="124">
        <f t="shared" si="41"/>
        <v>100</v>
      </c>
      <c r="R150" s="125">
        <v>363688</v>
      </c>
      <c r="S150" s="126">
        <v>218213</v>
      </c>
      <c r="T150" s="127">
        <f t="shared" si="42"/>
        <v>60</v>
      </c>
      <c r="U150" s="128" t="str">
        <f t="shared" si="43"/>
        <v/>
      </c>
      <c r="V150" s="120">
        <v>145475</v>
      </c>
      <c r="W150" s="129">
        <f t="shared" si="44"/>
        <v>40</v>
      </c>
      <c r="X150" s="130">
        <f t="shared" si="45"/>
        <v>100</v>
      </c>
      <c r="Y150" s="131" t="s">
        <v>57</v>
      </c>
      <c r="Z150" s="132"/>
      <c r="AA150" s="133">
        <v>5</v>
      </c>
      <c r="AB150" s="134">
        <f t="shared" si="46"/>
        <v>0.5</v>
      </c>
      <c r="AC150" s="135">
        <v>15</v>
      </c>
      <c r="AD150" s="134">
        <f t="shared" si="47"/>
        <v>1.5</v>
      </c>
      <c r="AE150" s="135">
        <v>0</v>
      </c>
      <c r="AF150" s="134">
        <f t="shared" si="48"/>
        <v>0</v>
      </c>
      <c r="AG150" s="136">
        <f t="shared" si="49"/>
        <v>20</v>
      </c>
      <c r="AH150" s="137">
        <f t="shared" si="50"/>
        <v>2</v>
      </c>
      <c r="AI150" s="133">
        <v>3</v>
      </c>
      <c r="AJ150" s="134">
        <f t="shared" si="51"/>
        <v>1.6500000000000001</v>
      </c>
      <c r="AK150" s="138"/>
      <c r="AL150" s="134"/>
      <c r="AM150" s="139">
        <f t="shared" si="52"/>
        <v>3</v>
      </c>
      <c r="AN150" s="137">
        <f t="shared" si="53"/>
        <v>1.6500000000000001</v>
      </c>
      <c r="AO150" s="140">
        <f t="shared" si="54"/>
        <v>3.6500000000000004</v>
      </c>
      <c r="AQ150" s="142">
        <f t="shared" si="55"/>
        <v>196391.7</v>
      </c>
      <c r="AR150" s="142" t="str">
        <f t="shared" si="56"/>
        <v/>
      </c>
      <c r="AS150" s="135">
        <v>1298</v>
      </c>
      <c r="AT150" s="161" t="s">
        <v>1200</v>
      </c>
      <c r="AU150" s="145" t="s">
        <v>1201</v>
      </c>
      <c r="AV150" s="157" t="s">
        <v>60</v>
      </c>
      <c r="AW150" s="158" t="s">
        <v>112</v>
      </c>
      <c r="AX150" s="159" t="s">
        <v>1187</v>
      </c>
      <c r="AY150" s="145" t="s">
        <v>62</v>
      </c>
      <c r="AZ150" s="160" t="s">
        <v>1195</v>
      </c>
      <c r="BA150" s="150" t="s">
        <v>1196</v>
      </c>
      <c r="BB150" s="150" t="s">
        <v>1188</v>
      </c>
      <c r="BC150" s="151" t="s">
        <v>385</v>
      </c>
      <c r="BD150" s="150" t="s">
        <v>1196</v>
      </c>
      <c r="BE150" s="150" t="s">
        <v>1188</v>
      </c>
      <c r="BF150" s="151" t="s">
        <v>385</v>
      </c>
    </row>
    <row r="151" spans="1:58" s="141" customFormat="1" ht="45" x14ac:dyDescent="0.2">
      <c r="A151" s="152">
        <v>147</v>
      </c>
      <c r="B151" s="110">
        <v>155</v>
      </c>
      <c r="C151" s="111" t="s">
        <v>1202</v>
      </c>
      <c r="D151" s="183" t="s">
        <v>1203</v>
      </c>
      <c r="E151" s="153" t="s">
        <v>1204</v>
      </c>
      <c r="F151" s="175" t="s">
        <v>1205</v>
      </c>
      <c r="G151" s="154">
        <v>3</v>
      </c>
      <c r="H151" s="116" t="s">
        <v>1206</v>
      </c>
      <c r="I151" s="155" t="s">
        <v>1207</v>
      </c>
      <c r="J151" s="118"/>
      <c r="K151" s="119">
        <v>132000</v>
      </c>
      <c r="L151" s="120">
        <v>60000</v>
      </c>
      <c r="M151" s="121">
        <f t="shared" si="38"/>
        <v>45.454545454545453</v>
      </c>
      <c r="N151" s="122" t="str">
        <f t="shared" si="39"/>
        <v/>
      </c>
      <c r="O151" s="120">
        <v>72000</v>
      </c>
      <c r="P151" s="123">
        <f t="shared" si="40"/>
        <v>54.54545454545454</v>
      </c>
      <c r="Q151" s="124">
        <f t="shared" si="41"/>
        <v>100</v>
      </c>
      <c r="R151" s="125">
        <v>132000</v>
      </c>
      <c r="S151" s="126">
        <v>60000</v>
      </c>
      <c r="T151" s="127">
        <f t="shared" si="42"/>
        <v>45.45</v>
      </c>
      <c r="U151" s="128" t="str">
        <f t="shared" si="43"/>
        <v/>
      </c>
      <c r="V151" s="120">
        <v>72000</v>
      </c>
      <c r="W151" s="129">
        <f t="shared" si="44"/>
        <v>54.55</v>
      </c>
      <c r="X151" s="130">
        <f t="shared" si="45"/>
        <v>100</v>
      </c>
      <c r="Y151" s="131" t="s">
        <v>57</v>
      </c>
      <c r="Z151" s="132"/>
      <c r="AA151" s="133">
        <v>15</v>
      </c>
      <c r="AB151" s="134">
        <f t="shared" si="46"/>
        <v>1.5</v>
      </c>
      <c r="AC151" s="135">
        <v>15</v>
      </c>
      <c r="AD151" s="134">
        <f t="shared" si="47"/>
        <v>1.5</v>
      </c>
      <c r="AE151" s="135">
        <v>7</v>
      </c>
      <c r="AF151" s="134">
        <f t="shared" si="48"/>
        <v>1.75</v>
      </c>
      <c r="AG151" s="136">
        <f t="shared" si="49"/>
        <v>37</v>
      </c>
      <c r="AH151" s="137">
        <f t="shared" si="50"/>
        <v>4.75</v>
      </c>
      <c r="AI151" s="133">
        <v>15</v>
      </c>
      <c r="AJ151" s="134">
        <f t="shared" si="51"/>
        <v>8.25</v>
      </c>
      <c r="AK151" s="138"/>
      <c r="AL151" s="134"/>
      <c r="AM151" s="139">
        <f t="shared" si="52"/>
        <v>15</v>
      </c>
      <c r="AN151" s="137">
        <f t="shared" si="53"/>
        <v>8.25</v>
      </c>
      <c r="AO151" s="140">
        <f t="shared" si="54"/>
        <v>13</v>
      </c>
      <c r="AQ151" s="142" t="str">
        <f t="shared" si="55"/>
        <v/>
      </c>
      <c r="AR151" s="142">
        <f t="shared" si="56"/>
        <v>60000</v>
      </c>
      <c r="AS151" s="135">
        <v>1299</v>
      </c>
      <c r="AT151" s="161" t="s">
        <v>1208</v>
      </c>
      <c r="AU151" s="145" t="s">
        <v>1209</v>
      </c>
      <c r="AV151" s="157" t="s">
        <v>60</v>
      </c>
      <c r="AW151" s="158" t="s">
        <v>173</v>
      </c>
      <c r="AX151" s="159" t="s">
        <v>1202</v>
      </c>
      <c r="AY151" s="145" t="s">
        <v>62</v>
      </c>
      <c r="AZ151" s="160" t="s">
        <v>1210</v>
      </c>
      <c r="BA151" s="150" t="s">
        <v>1211</v>
      </c>
      <c r="BB151" s="150" t="s">
        <v>1203</v>
      </c>
      <c r="BC151" s="151" t="s">
        <v>1212</v>
      </c>
      <c r="BD151" s="150" t="s">
        <v>1211</v>
      </c>
      <c r="BE151" s="150" t="s">
        <v>1203</v>
      </c>
      <c r="BF151" s="151" t="s">
        <v>1212</v>
      </c>
    </row>
    <row r="152" spans="1:58" s="141" customFormat="1" ht="101.25" x14ac:dyDescent="0.2">
      <c r="A152" s="152">
        <v>148</v>
      </c>
      <c r="B152" s="110">
        <v>231</v>
      </c>
      <c r="C152" s="111" t="s">
        <v>1202</v>
      </c>
      <c r="D152" s="183" t="s">
        <v>1203</v>
      </c>
      <c r="E152" s="153" t="s">
        <v>1213</v>
      </c>
      <c r="F152" s="175" t="s">
        <v>1214</v>
      </c>
      <c r="G152" s="154" t="s">
        <v>78</v>
      </c>
      <c r="H152" s="116" t="s">
        <v>1215</v>
      </c>
      <c r="I152" s="155" t="s">
        <v>1216</v>
      </c>
      <c r="J152" s="118"/>
      <c r="K152" s="119">
        <v>162000</v>
      </c>
      <c r="L152" s="120">
        <v>80000</v>
      </c>
      <c r="M152" s="121">
        <f t="shared" si="38"/>
        <v>49.382716049382715</v>
      </c>
      <c r="N152" s="122" t="str">
        <f t="shared" si="39"/>
        <v/>
      </c>
      <c r="O152" s="120"/>
      <c r="P152" s="123">
        <f t="shared" si="40"/>
        <v>0</v>
      </c>
      <c r="Q152" s="124">
        <f t="shared" si="41"/>
        <v>49.382716049382715</v>
      </c>
      <c r="R152" s="125">
        <v>162000</v>
      </c>
      <c r="S152" s="126">
        <v>80000</v>
      </c>
      <c r="T152" s="127">
        <f t="shared" si="42"/>
        <v>49.38</v>
      </c>
      <c r="U152" s="128" t="str">
        <f t="shared" si="43"/>
        <v/>
      </c>
      <c r="V152" s="120"/>
      <c r="W152" s="129">
        <f t="shared" si="44"/>
        <v>0</v>
      </c>
      <c r="X152" s="130">
        <f t="shared" si="45"/>
        <v>49.38</v>
      </c>
      <c r="Y152" s="131" t="s">
        <v>57</v>
      </c>
      <c r="Z152" s="132"/>
      <c r="AA152" s="133">
        <v>15</v>
      </c>
      <c r="AB152" s="134">
        <f t="shared" si="46"/>
        <v>1.5</v>
      </c>
      <c r="AC152" s="135">
        <v>15</v>
      </c>
      <c r="AD152" s="134">
        <f t="shared" si="47"/>
        <v>1.5</v>
      </c>
      <c r="AE152" s="135">
        <v>7</v>
      </c>
      <c r="AF152" s="134">
        <f t="shared" si="48"/>
        <v>1.75</v>
      </c>
      <c r="AG152" s="136">
        <f t="shared" si="49"/>
        <v>37</v>
      </c>
      <c r="AH152" s="137">
        <f t="shared" si="50"/>
        <v>4.75</v>
      </c>
      <c r="AI152" s="133">
        <v>9</v>
      </c>
      <c r="AJ152" s="134">
        <f t="shared" si="51"/>
        <v>4.95</v>
      </c>
      <c r="AK152" s="138"/>
      <c r="AL152" s="134"/>
      <c r="AM152" s="139">
        <f t="shared" si="52"/>
        <v>9</v>
      </c>
      <c r="AN152" s="137">
        <f t="shared" si="53"/>
        <v>4.95</v>
      </c>
      <c r="AO152" s="140">
        <f t="shared" si="54"/>
        <v>9.6999999999999993</v>
      </c>
      <c r="AQ152" s="142" t="str">
        <f t="shared" si="55"/>
        <v/>
      </c>
      <c r="AR152" s="142">
        <f t="shared" si="56"/>
        <v>80000</v>
      </c>
      <c r="AS152" s="135">
        <v>1300</v>
      </c>
      <c r="AT152" s="161" t="s">
        <v>1217</v>
      </c>
      <c r="AU152" s="145" t="s">
        <v>1218</v>
      </c>
      <c r="AV152" s="157" t="s">
        <v>60</v>
      </c>
      <c r="AW152" s="158" t="s">
        <v>101</v>
      </c>
      <c r="AX152" s="159" t="s">
        <v>1202</v>
      </c>
      <c r="AY152" s="145" t="s">
        <v>62</v>
      </c>
      <c r="AZ152" s="160" t="s">
        <v>1210</v>
      </c>
      <c r="BA152" s="150" t="s">
        <v>1211</v>
      </c>
      <c r="BB152" s="150" t="s">
        <v>1203</v>
      </c>
      <c r="BC152" s="151" t="s">
        <v>1212</v>
      </c>
      <c r="BD152" s="150" t="s">
        <v>1211</v>
      </c>
      <c r="BE152" s="150" t="s">
        <v>1203</v>
      </c>
      <c r="BF152" s="151" t="s">
        <v>1212</v>
      </c>
    </row>
    <row r="153" spans="1:58" s="141" customFormat="1" ht="101.25" x14ac:dyDescent="0.2">
      <c r="A153" s="152">
        <v>149</v>
      </c>
      <c r="B153" s="110">
        <v>158</v>
      </c>
      <c r="C153" s="111" t="s">
        <v>1202</v>
      </c>
      <c r="D153" s="183" t="s">
        <v>1203</v>
      </c>
      <c r="E153" s="153" t="s">
        <v>1219</v>
      </c>
      <c r="F153" s="175" t="s">
        <v>1220</v>
      </c>
      <c r="G153" s="154" t="s">
        <v>96</v>
      </c>
      <c r="H153" s="116" t="s">
        <v>1221</v>
      </c>
      <c r="I153" s="155" t="s">
        <v>1222</v>
      </c>
      <c r="J153" s="118"/>
      <c r="K153" s="119">
        <v>50000</v>
      </c>
      <c r="L153" s="120">
        <v>22000</v>
      </c>
      <c r="M153" s="121">
        <f t="shared" si="38"/>
        <v>44</v>
      </c>
      <c r="N153" s="122" t="str">
        <f t="shared" si="39"/>
        <v/>
      </c>
      <c r="O153" s="120">
        <v>28000</v>
      </c>
      <c r="P153" s="123">
        <f t="shared" si="40"/>
        <v>56.000000000000007</v>
      </c>
      <c r="Q153" s="124">
        <f t="shared" si="41"/>
        <v>100</v>
      </c>
      <c r="R153" s="125">
        <v>50000</v>
      </c>
      <c r="S153" s="126">
        <v>22000</v>
      </c>
      <c r="T153" s="127">
        <f t="shared" si="42"/>
        <v>44</v>
      </c>
      <c r="U153" s="128" t="str">
        <f t="shared" si="43"/>
        <v/>
      </c>
      <c r="V153" s="120">
        <v>28000</v>
      </c>
      <c r="W153" s="129">
        <f t="shared" si="44"/>
        <v>56</v>
      </c>
      <c r="X153" s="130">
        <f t="shared" si="45"/>
        <v>100</v>
      </c>
      <c r="Y153" s="131" t="s">
        <v>57</v>
      </c>
      <c r="Z153" s="132"/>
      <c r="AA153" s="133">
        <v>15</v>
      </c>
      <c r="AB153" s="134">
        <f t="shared" si="46"/>
        <v>1.5</v>
      </c>
      <c r="AC153" s="135">
        <v>15</v>
      </c>
      <c r="AD153" s="134">
        <f t="shared" si="47"/>
        <v>1.5</v>
      </c>
      <c r="AE153" s="135">
        <v>7</v>
      </c>
      <c r="AF153" s="134">
        <f t="shared" si="48"/>
        <v>1.75</v>
      </c>
      <c r="AG153" s="136">
        <f t="shared" si="49"/>
        <v>37</v>
      </c>
      <c r="AH153" s="137">
        <f t="shared" si="50"/>
        <v>4.75</v>
      </c>
      <c r="AI153" s="133">
        <v>3</v>
      </c>
      <c r="AJ153" s="134">
        <f t="shared" si="51"/>
        <v>1.6500000000000001</v>
      </c>
      <c r="AK153" s="138"/>
      <c r="AL153" s="134"/>
      <c r="AM153" s="139">
        <f t="shared" si="52"/>
        <v>3</v>
      </c>
      <c r="AN153" s="137">
        <f t="shared" si="53"/>
        <v>1.6500000000000001</v>
      </c>
      <c r="AO153" s="140">
        <f t="shared" si="54"/>
        <v>6.4</v>
      </c>
      <c r="AQ153" s="142" t="str">
        <f t="shared" si="55"/>
        <v/>
      </c>
      <c r="AR153" s="142">
        <f t="shared" si="56"/>
        <v>22000</v>
      </c>
      <c r="AS153" s="135">
        <v>1302</v>
      </c>
      <c r="AT153" s="161" t="s">
        <v>1223</v>
      </c>
      <c r="AU153" s="145" t="s">
        <v>1224</v>
      </c>
      <c r="AV153" s="157" t="s">
        <v>60</v>
      </c>
      <c r="AW153" s="158" t="s">
        <v>173</v>
      </c>
      <c r="AX153" s="159" t="s">
        <v>1202</v>
      </c>
      <c r="AY153" s="145" t="s">
        <v>62</v>
      </c>
      <c r="AZ153" s="160" t="s">
        <v>1210</v>
      </c>
      <c r="BA153" s="150" t="s">
        <v>1211</v>
      </c>
      <c r="BB153" s="150" t="s">
        <v>1203</v>
      </c>
      <c r="BC153" s="151" t="s">
        <v>1212</v>
      </c>
      <c r="BD153" s="150" t="s">
        <v>1211</v>
      </c>
      <c r="BE153" s="150" t="s">
        <v>1203</v>
      </c>
      <c r="BF153" s="151" t="s">
        <v>1212</v>
      </c>
    </row>
    <row r="154" spans="1:58" s="141" customFormat="1" ht="101.25" x14ac:dyDescent="0.2">
      <c r="A154" s="152">
        <v>150</v>
      </c>
      <c r="B154" s="110">
        <v>150</v>
      </c>
      <c r="C154" s="111" t="s">
        <v>1225</v>
      </c>
      <c r="D154" s="183" t="s">
        <v>1226</v>
      </c>
      <c r="E154" s="153" t="s">
        <v>1227</v>
      </c>
      <c r="F154" s="175" t="s">
        <v>1228</v>
      </c>
      <c r="G154" s="154" t="s">
        <v>96</v>
      </c>
      <c r="H154" s="116" t="s">
        <v>1229</v>
      </c>
      <c r="I154" s="155" t="s">
        <v>1229</v>
      </c>
      <c r="J154" s="118"/>
      <c r="K154" s="119">
        <v>75988</v>
      </c>
      <c r="L154" s="120">
        <v>45500</v>
      </c>
      <c r="M154" s="121">
        <f t="shared" si="38"/>
        <v>59.877875454019062</v>
      </c>
      <c r="N154" s="122" t="str">
        <f t="shared" si="39"/>
        <v/>
      </c>
      <c r="O154" s="120">
        <v>30488</v>
      </c>
      <c r="P154" s="123">
        <f t="shared" si="40"/>
        <v>40.122124545980938</v>
      </c>
      <c r="Q154" s="124">
        <f t="shared" si="41"/>
        <v>100</v>
      </c>
      <c r="R154" s="125">
        <v>75988</v>
      </c>
      <c r="S154" s="126">
        <v>45500</v>
      </c>
      <c r="T154" s="127">
        <f t="shared" si="42"/>
        <v>59.88</v>
      </c>
      <c r="U154" s="128" t="str">
        <f t="shared" si="43"/>
        <v/>
      </c>
      <c r="V154" s="120">
        <v>30488</v>
      </c>
      <c r="W154" s="129">
        <f t="shared" si="44"/>
        <v>40.119999999999997</v>
      </c>
      <c r="X154" s="130">
        <f t="shared" si="45"/>
        <v>100</v>
      </c>
      <c r="Y154" s="131" t="s">
        <v>57</v>
      </c>
      <c r="Z154" s="132"/>
      <c r="AA154" s="133">
        <v>5</v>
      </c>
      <c r="AB154" s="134">
        <f t="shared" si="46"/>
        <v>0.5</v>
      </c>
      <c r="AC154" s="135">
        <v>15</v>
      </c>
      <c r="AD154" s="134">
        <f t="shared" si="47"/>
        <v>1.5</v>
      </c>
      <c r="AE154" s="135">
        <v>0</v>
      </c>
      <c r="AF154" s="134">
        <f t="shared" si="48"/>
        <v>0</v>
      </c>
      <c r="AG154" s="136">
        <f t="shared" si="49"/>
        <v>20</v>
      </c>
      <c r="AH154" s="137">
        <f t="shared" si="50"/>
        <v>2</v>
      </c>
      <c r="AI154" s="133">
        <v>3</v>
      </c>
      <c r="AJ154" s="134">
        <f t="shared" si="51"/>
        <v>1.6500000000000001</v>
      </c>
      <c r="AK154" s="138"/>
      <c r="AL154" s="134"/>
      <c r="AM154" s="139">
        <f t="shared" si="52"/>
        <v>3</v>
      </c>
      <c r="AN154" s="137">
        <f t="shared" si="53"/>
        <v>1.6500000000000001</v>
      </c>
      <c r="AO154" s="140">
        <f t="shared" si="54"/>
        <v>3.6500000000000004</v>
      </c>
      <c r="AQ154" s="142" t="str">
        <f t="shared" si="55"/>
        <v/>
      </c>
      <c r="AR154" s="142">
        <f t="shared" si="56"/>
        <v>45500</v>
      </c>
      <c r="AS154" s="135">
        <v>1303</v>
      </c>
      <c r="AT154" s="161" t="s">
        <v>1230</v>
      </c>
      <c r="AU154" s="145" t="s">
        <v>1231</v>
      </c>
      <c r="AV154" s="157" t="s">
        <v>60</v>
      </c>
      <c r="AW154" s="158" t="s">
        <v>112</v>
      </c>
      <c r="AX154" s="159" t="s">
        <v>1225</v>
      </c>
      <c r="AY154" s="145" t="s">
        <v>62</v>
      </c>
      <c r="AZ154" s="160" t="s">
        <v>1232</v>
      </c>
      <c r="BA154" s="150" t="s">
        <v>1233</v>
      </c>
      <c r="BB154" s="150" t="s">
        <v>1226</v>
      </c>
      <c r="BC154" s="151" t="s">
        <v>511</v>
      </c>
      <c r="BD154" s="150" t="s">
        <v>1233</v>
      </c>
      <c r="BE154" s="150" t="s">
        <v>1226</v>
      </c>
      <c r="BF154" s="151" t="s">
        <v>511</v>
      </c>
    </row>
    <row r="155" spans="1:58" s="141" customFormat="1" ht="90" x14ac:dyDescent="0.2">
      <c r="A155" s="152">
        <v>151</v>
      </c>
      <c r="B155" s="110">
        <v>205</v>
      </c>
      <c r="C155" s="111" t="s">
        <v>1234</v>
      </c>
      <c r="D155" s="183" t="s">
        <v>1235</v>
      </c>
      <c r="E155" s="153" t="s">
        <v>1236</v>
      </c>
      <c r="F155" s="175" t="s">
        <v>1237</v>
      </c>
      <c r="G155" s="154">
        <v>3</v>
      </c>
      <c r="H155" s="116" t="s">
        <v>1238</v>
      </c>
      <c r="I155" s="155" t="s">
        <v>1238</v>
      </c>
      <c r="J155" s="118"/>
      <c r="K155" s="119">
        <v>94600</v>
      </c>
      <c r="L155" s="120">
        <v>56760</v>
      </c>
      <c r="M155" s="121">
        <f t="shared" si="38"/>
        <v>60</v>
      </c>
      <c r="N155" s="122" t="str">
        <f t="shared" si="39"/>
        <v/>
      </c>
      <c r="O155" s="120">
        <v>37840</v>
      </c>
      <c r="P155" s="123">
        <f t="shared" si="40"/>
        <v>40</v>
      </c>
      <c r="Q155" s="124">
        <f t="shared" si="41"/>
        <v>100</v>
      </c>
      <c r="R155" s="125">
        <v>94600</v>
      </c>
      <c r="S155" s="126">
        <v>56760</v>
      </c>
      <c r="T155" s="127">
        <f t="shared" si="42"/>
        <v>60</v>
      </c>
      <c r="U155" s="128" t="str">
        <f t="shared" si="43"/>
        <v/>
      </c>
      <c r="V155" s="120">
        <v>37840</v>
      </c>
      <c r="W155" s="129">
        <f t="shared" si="44"/>
        <v>40</v>
      </c>
      <c r="X155" s="130">
        <f t="shared" si="45"/>
        <v>100</v>
      </c>
      <c r="Y155" s="131" t="s">
        <v>57</v>
      </c>
      <c r="Z155" s="132"/>
      <c r="AA155" s="133">
        <v>15</v>
      </c>
      <c r="AB155" s="134">
        <f t="shared" si="46"/>
        <v>1.5</v>
      </c>
      <c r="AC155" s="135">
        <v>15</v>
      </c>
      <c r="AD155" s="134">
        <f t="shared" si="47"/>
        <v>1.5</v>
      </c>
      <c r="AE155" s="135">
        <v>0</v>
      </c>
      <c r="AF155" s="134">
        <f t="shared" si="48"/>
        <v>0</v>
      </c>
      <c r="AG155" s="136">
        <f t="shared" si="49"/>
        <v>30</v>
      </c>
      <c r="AH155" s="137">
        <f t="shared" si="50"/>
        <v>3</v>
      </c>
      <c r="AI155" s="133">
        <v>15</v>
      </c>
      <c r="AJ155" s="134">
        <f t="shared" si="51"/>
        <v>8.25</v>
      </c>
      <c r="AK155" s="138"/>
      <c r="AL155" s="134"/>
      <c r="AM155" s="139">
        <f t="shared" si="52"/>
        <v>15</v>
      </c>
      <c r="AN155" s="137">
        <f t="shared" si="53"/>
        <v>8.25</v>
      </c>
      <c r="AO155" s="140">
        <f t="shared" si="54"/>
        <v>11.25</v>
      </c>
      <c r="AQ155" s="142" t="str">
        <f t="shared" si="55"/>
        <v/>
      </c>
      <c r="AR155" s="142">
        <f t="shared" si="56"/>
        <v>56760</v>
      </c>
      <c r="AS155" s="135">
        <v>1304</v>
      </c>
      <c r="AT155" s="161" t="s">
        <v>1239</v>
      </c>
      <c r="AU155" s="145" t="s">
        <v>1240</v>
      </c>
      <c r="AV155" s="157" t="s">
        <v>60</v>
      </c>
      <c r="AW155" s="158" t="s">
        <v>101</v>
      </c>
      <c r="AX155" s="159" t="s">
        <v>1234</v>
      </c>
      <c r="AY155" s="145" t="s">
        <v>62</v>
      </c>
      <c r="AZ155" s="160" t="s">
        <v>1241</v>
      </c>
      <c r="BA155" s="150" t="s">
        <v>1242</v>
      </c>
      <c r="BB155" s="150" t="s">
        <v>1235</v>
      </c>
      <c r="BC155" s="151" t="s">
        <v>149</v>
      </c>
      <c r="BD155" s="150" t="s">
        <v>1242</v>
      </c>
      <c r="BE155" s="150" t="s">
        <v>1235</v>
      </c>
      <c r="BF155" s="151" t="s">
        <v>149</v>
      </c>
    </row>
    <row r="156" spans="1:58" s="141" customFormat="1" ht="33.75" x14ac:dyDescent="0.2">
      <c r="A156" s="152">
        <v>152</v>
      </c>
      <c r="B156" s="110">
        <v>192</v>
      </c>
      <c r="C156" s="111" t="s">
        <v>1243</v>
      </c>
      <c r="D156" s="183" t="s">
        <v>1244</v>
      </c>
      <c r="E156" s="153" t="s">
        <v>954</v>
      </c>
      <c r="F156" s="175" t="s">
        <v>1245</v>
      </c>
      <c r="G156" s="154">
        <v>6</v>
      </c>
      <c r="H156" s="116" t="s">
        <v>1246</v>
      </c>
      <c r="I156" s="155" t="s">
        <v>1247</v>
      </c>
      <c r="J156" s="118"/>
      <c r="K156" s="119">
        <v>100880</v>
      </c>
      <c r="L156" s="120">
        <v>60528</v>
      </c>
      <c r="M156" s="121">
        <f t="shared" si="38"/>
        <v>60</v>
      </c>
      <c r="N156" s="122" t="str">
        <f t="shared" si="39"/>
        <v/>
      </c>
      <c r="O156" s="120">
        <v>40352</v>
      </c>
      <c r="P156" s="123">
        <f t="shared" si="40"/>
        <v>40</v>
      </c>
      <c r="Q156" s="124">
        <f t="shared" si="41"/>
        <v>100</v>
      </c>
      <c r="R156" s="125">
        <v>100880</v>
      </c>
      <c r="S156" s="126">
        <v>60528</v>
      </c>
      <c r="T156" s="127">
        <f t="shared" si="42"/>
        <v>60</v>
      </c>
      <c r="U156" s="128" t="str">
        <f t="shared" si="43"/>
        <v/>
      </c>
      <c r="V156" s="120">
        <v>40352</v>
      </c>
      <c r="W156" s="129">
        <f t="shared" si="44"/>
        <v>40</v>
      </c>
      <c r="X156" s="130">
        <f t="shared" si="45"/>
        <v>100</v>
      </c>
      <c r="Y156" s="131" t="s">
        <v>57</v>
      </c>
      <c r="Z156" s="132"/>
      <c r="AA156" s="133">
        <v>15</v>
      </c>
      <c r="AB156" s="134">
        <f t="shared" si="46"/>
        <v>1.5</v>
      </c>
      <c r="AC156" s="135">
        <v>15</v>
      </c>
      <c r="AD156" s="134">
        <f t="shared" si="47"/>
        <v>1.5</v>
      </c>
      <c r="AE156" s="135">
        <v>0</v>
      </c>
      <c r="AF156" s="134">
        <f t="shared" si="48"/>
        <v>0</v>
      </c>
      <c r="AG156" s="136">
        <f t="shared" si="49"/>
        <v>30</v>
      </c>
      <c r="AH156" s="137">
        <f t="shared" si="50"/>
        <v>3</v>
      </c>
      <c r="AI156" s="133">
        <v>15</v>
      </c>
      <c r="AJ156" s="134">
        <f t="shared" si="51"/>
        <v>8.25</v>
      </c>
      <c r="AK156" s="138"/>
      <c r="AL156" s="134"/>
      <c r="AM156" s="139">
        <f t="shared" si="52"/>
        <v>15</v>
      </c>
      <c r="AN156" s="137">
        <f t="shared" si="53"/>
        <v>8.25</v>
      </c>
      <c r="AO156" s="140">
        <f t="shared" si="54"/>
        <v>11.25</v>
      </c>
      <c r="AQ156" s="142" t="str">
        <f t="shared" si="55"/>
        <v/>
      </c>
      <c r="AR156" s="142">
        <f t="shared" si="56"/>
        <v>60528</v>
      </c>
      <c r="AS156" s="135">
        <v>1305</v>
      </c>
      <c r="AT156" s="161" t="s">
        <v>1248</v>
      </c>
      <c r="AU156" s="145" t="s">
        <v>1249</v>
      </c>
      <c r="AV156" s="157" t="s">
        <v>60</v>
      </c>
      <c r="AW156" s="158" t="s">
        <v>557</v>
      </c>
      <c r="AX156" s="159" t="s">
        <v>1243</v>
      </c>
      <c r="AY156" s="145" t="s">
        <v>62</v>
      </c>
      <c r="AZ156" s="160" t="s">
        <v>1250</v>
      </c>
      <c r="BA156" s="150" t="s">
        <v>1251</v>
      </c>
      <c r="BB156" s="150" t="s">
        <v>1244</v>
      </c>
      <c r="BC156" s="151" t="s">
        <v>1252</v>
      </c>
      <c r="BD156" s="150" t="s">
        <v>1251</v>
      </c>
      <c r="BE156" s="150" t="s">
        <v>1244</v>
      </c>
      <c r="BF156" s="151" t="s">
        <v>1252</v>
      </c>
    </row>
    <row r="157" spans="1:58" s="141" customFormat="1" ht="33.75" x14ac:dyDescent="0.2">
      <c r="A157" s="152">
        <v>153</v>
      </c>
      <c r="B157" s="110">
        <v>193</v>
      </c>
      <c r="C157" s="111" t="s">
        <v>1243</v>
      </c>
      <c r="D157" s="183" t="s">
        <v>1244</v>
      </c>
      <c r="E157" s="153" t="s">
        <v>462</v>
      </c>
      <c r="F157" s="175" t="s">
        <v>1253</v>
      </c>
      <c r="G157" s="154" t="s">
        <v>78</v>
      </c>
      <c r="H157" s="116" t="s">
        <v>1254</v>
      </c>
      <c r="I157" s="155" t="s">
        <v>1255</v>
      </c>
      <c r="J157" s="118"/>
      <c r="K157" s="119">
        <v>18000</v>
      </c>
      <c r="L157" s="120">
        <v>10000</v>
      </c>
      <c r="M157" s="121">
        <f t="shared" si="38"/>
        <v>55.555555555555557</v>
      </c>
      <c r="N157" s="122" t="str">
        <f t="shared" si="39"/>
        <v/>
      </c>
      <c r="O157" s="120">
        <v>8000</v>
      </c>
      <c r="P157" s="123">
        <f t="shared" si="40"/>
        <v>44.444444444444443</v>
      </c>
      <c r="Q157" s="124">
        <f t="shared" si="41"/>
        <v>100</v>
      </c>
      <c r="R157" s="125">
        <v>18000</v>
      </c>
      <c r="S157" s="126">
        <v>10000</v>
      </c>
      <c r="T157" s="127">
        <f t="shared" si="42"/>
        <v>55.56</v>
      </c>
      <c r="U157" s="128" t="str">
        <f t="shared" si="43"/>
        <v/>
      </c>
      <c r="V157" s="120">
        <v>8000</v>
      </c>
      <c r="W157" s="129">
        <f t="shared" si="44"/>
        <v>44.44</v>
      </c>
      <c r="X157" s="130">
        <f t="shared" si="45"/>
        <v>100</v>
      </c>
      <c r="Y157" s="131" t="s">
        <v>57</v>
      </c>
      <c r="Z157" s="132"/>
      <c r="AA157" s="133">
        <v>15</v>
      </c>
      <c r="AB157" s="134">
        <f t="shared" si="46"/>
        <v>1.5</v>
      </c>
      <c r="AC157" s="135">
        <v>15</v>
      </c>
      <c r="AD157" s="134">
        <f t="shared" si="47"/>
        <v>1.5</v>
      </c>
      <c r="AE157" s="135">
        <v>0</v>
      </c>
      <c r="AF157" s="134">
        <f t="shared" si="48"/>
        <v>0</v>
      </c>
      <c r="AG157" s="136">
        <f t="shared" si="49"/>
        <v>30</v>
      </c>
      <c r="AH157" s="137">
        <f t="shared" si="50"/>
        <v>3</v>
      </c>
      <c r="AI157" s="133">
        <v>9</v>
      </c>
      <c r="AJ157" s="134">
        <f t="shared" si="51"/>
        <v>4.95</v>
      </c>
      <c r="AK157" s="138"/>
      <c r="AL157" s="134"/>
      <c r="AM157" s="139">
        <f t="shared" si="52"/>
        <v>9</v>
      </c>
      <c r="AN157" s="137">
        <f t="shared" si="53"/>
        <v>4.95</v>
      </c>
      <c r="AO157" s="140">
        <f t="shared" si="54"/>
        <v>7.95</v>
      </c>
      <c r="AQ157" s="142" t="str">
        <f t="shared" si="55"/>
        <v/>
      </c>
      <c r="AR157" s="142">
        <f t="shared" si="56"/>
        <v>10000</v>
      </c>
      <c r="AS157" s="135">
        <v>1306</v>
      </c>
      <c r="AT157" s="161" t="s">
        <v>1256</v>
      </c>
      <c r="AU157" s="145" t="s">
        <v>1257</v>
      </c>
      <c r="AV157" s="157" t="s">
        <v>60</v>
      </c>
      <c r="AW157" s="158" t="s">
        <v>557</v>
      </c>
      <c r="AX157" s="159" t="s">
        <v>1243</v>
      </c>
      <c r="AY157" s="145" t="s">
        <v>62</v>
      </c>
      <c r="AZ157" s="160" t="s">
        <v>1250</v>
      </c>
      <c r="BA157" s="150" t="s">
        <v>1251</v>
      </c>
      <c r="BB157" s="150" t="s">
        <v>1244</v>
      </c>
      <c r="BC157" s="151" t="s">
        <v>1252</v>
      </c>
      <c r="BD157" s="150" t="s">
        <v>1251</v>
      </c>
      <c r="BE157" s="150" t="s">
        <v>1244</v>
      </c>
      <c r="BF157" s="151" t="s">
        <v>1252</v>
      </c>
    </row>
    <row r="158" spans="1:58" s="141" customFormat="1" ht="90" x14ac:dyDescent="0.2">
      <c r="A158" s="152">
        <v>154</v>
      </c>
      <c r="B158" s="110">
        <v>170</v>
      </c>
      <c r="C158" s="111" t="s">
        <v>1258</v>
      </c>
      <c r="D158" s="183" t="s">
        <v>1259</v>
      </c>
      <c r="E158" s="153" t="s">
        <v>1260</v>
      </c>
      <c r="F158" s="175" t="s">
        <v>1261</v>
      </c>
      <c r="G158" s="154">
        <v>3</v>
      </c>
      <c r="H158" s="116" t="s">
        <v>1262</v>
      </c>
      <c r="I158" s="155" t="s">
        <v>1263</v>
      </c>
      <c r="J158" s="118"/>
      <c r="K158" s="119">
        <v>71400</v>
      </c>
      <c r="L158" s="120">
        <v>42840</v>
      </c>
      <c r="M158" s="121">
        <f t="shared" si="38"/>
        <v>60</v>
      </c>
      <c r="N158" s="122" t="str">
        <f t="shared" si="39"/>
        <v/>
      </c>
      <c r="O158" s="120">
        <v>28560</v>
      </c>
      <c r="P158" s="123">
        <f t="shared" si="40"/>
        <v>40</v>
      </c>
      <c r="Q158" s="124">
        <f t="shared" si="41"/>
        <v>100</v>
      </c>
      <c r="R158" s="125">
        <v>71400</v>
      </c>
      <c r="S158" s="126">
        <v>42840</v>
      </c>
      <c r="T158" s="127">
        <f t="shared" si="42"/>
        <v>60</v>
      </c>
      <c r="U158" s="128" t="str">
        <f t="shared" si="43"/>
        <v/>
      </c>
      <c r="V158" s="120">
        <v>28560</v>
      </c>
      <c r="W158" s="129">
        <f t="shared" si="44"/>
        <v>40</v>
      </c>
      <c r="X158" s="130">
        <f t="shared" si="45"/>
        <v>100</v>
      </c>
      <c r="Y158" s="131" t="s">
        <v>57</v>
      </c>
      <c r="Z158" s="132"/>
      <c r="AA158" s="133">
        <v>15</v>
      </c>
      <c r="AB158" s="134">
        <f t="shared" si="46"/>
        <v>1.5</v>
      </c>
      <c r="AC158" s="135">
        <v>15</v>
      </c>
      <c r="AD158" s="134">
        <f t="shared" si="47"/>
        <v>1.5</v>
      </c>
      <c r="AE158" s="135">
        <v>0</v>
      </c>
      <c r="AF158" s="134">
        <f t="shared" si="48"/>
        <v>0</v>
      </c>
      <c r="AG158" s="136">
        <f t="shared" si="49"/>
        <v>30</v>
      </c>
      <c r="AH158" s="137">
        <f t="shared" si="50"/>
        <v>3</v>
      </c>
      <c r="AI158" s="133">
        <v>15</v>
      </c>
      <c r="AJ158" s="134">
        <f t="shared" si="51"/>
        <v>8.25</v>
      </c>
      <c r="AK158" s="138"/>
      <c r="AL158" s="134"/>
      <c r="AM158" s="139">
        <f t="shared" si="52"/>
        <v>15</v>
      </c>
      <c r="AN158" s="137">
        <f t="shared" si="53"/>
        <v>8.25</v>
      </c>
      <c r="AO158" s="140">
        <f t="shared" si="54"/>
        <v>11.25</v>
      </c>
      <c r="AQ158" s="142" t="str">
        <f t="shared" si="55"/>
        <v/>
      </c>
      <c r="AR158" s="142">
        <f t="shared" si="56"/>
        <v>42840</v>
      </c>
      <c r="AS158" s="135">
        <v>1307</v>
      </c>
      <c r="AT158" s="161" t="s">
        <v>1264</v>
      </c>
      <c r="AU158" s="145" t="s">
        <v>1265</v>
      </c>
      <c r="AV158" s="157" t="s">
        <v>60</v>
      </c>
      <c r="AW158" s="158" t="s">
        <v>173</v>
      </c>
      <c r="AX158" s="159" t="s">
        <v>1258</v>
      </c>
      <c r="AY158" s="145" t="s">
        <v>62</v>
      </c>
      <c r="AZ158" s="160" t="s">
        <v>1266</v>
      </c>
      <c r="BA158" s="150" t="s">
        <v>1267</v>
      </c>
      <c r="BB158" s="150" t="s">
        <v>1259</v>
      </c>
      <c r="BC158" s="151" t="s">
        <v>1268</v>
      </c>
      <c r="BD158" s="150" t="s">
        <v>1267</v>
      </c>
      <c r="BE158" s="150" t="s">
        <v>1259</v>
      </c>
      <c r="BF158" s="151" t="s">
        <v>1268</v>
      </c>
    </row>
    <row r="159" spans="1:58" s="141" customFormat="1" ht="56.25" x14ac:dyDescent="0.2">
      <c r="A159" s="152">
        <v>155</v>
      </c>
      <c r="B159" s="110">
        <v>191</v>
      </c>
      <c r="C159" s="111" t="s">
        <v>1258</v>
      </c>
      <c r="D159" s="183" t="s">
        <v>1259</v>
      </c>
      <c r="E159" s="153" t="s">
        <v>1269</v>
      </c>
      <c r="F159" s="175" t="s">
        <v>1270</v>
      </c>
      <c r="G159" s="154" t="s">
        <v>78</v>
      </c>
      <c r="H159" s="116" t="s">
        <v>1271</v>
      </c>
      <c r="I159" s="155" t="s">
        <v>1272</v>
      </c>
      <c r="J159" s="118"/>
      <c r="K159" s="119">
        <v>16900</v>
      </c>
      <c r="L159" s="120">
        <v>10140</v>
      </c>
      <c r="M159" s="121">
        <f t="shared" si="38"/>
        <v>60</v>
      </c>
      <c r="N159" s="122" t="str">
        <f t="shared" si="39"/>
        <v/>
      </c>
      <c r="O159" s="120">
        <v>6760</v>
      </c>
      <c r="P159" s="123">
        <f t="shared" si="40"/>
        <v>40</v>
      </c>
      <c r="Q159" s="124">
        <f t="shared" si="41"/>
        <v>100</v>
      </c>
      <c r="R159" s="125">
        <v>16900</v>
      </c>
      <c r="S159" s="126">
        <v>10140</v>
      </c>
      <c r="T159" s="127">
        <f t="shared" si="42"/>
        <v>60</v>
      </c>
      <c r="U159" s="128" t="str">
        <f t="shared" si="43"/>
        <v/>
      </c>
      <c r="V159" s="120">
        <v>6760</v>
      </c>
      <c r="W159" s="129">
        <f t="shared" si="44"/>
        <v>40</v>
      </c>
      <c r="X159" s="130">
        <f t="shared" si="45"/>
        <v>100</v>
      </c>
      <c r="Y159" s="131" t="s">
        <v>57</v>
      </c>
      <c r="Z159" s="132"/>
      <c r="AA159" s="133">
        <v>15</v>
      </c>
      <c r="AB159" s="134">
        <f t="shared" si="46"/>
        <v>1.5</v>
      </c>
      <c r="AC159" s="135">
        <v>15</v>
      </c>
      <c r="AD159" s="134">
        <f t="shared" si="47"/>
        <v>1.5</v>
      </c>
      <c r="AE159" s="135">
        <v>0</v>
      </c>
      <c r="AF159" s="134">
        <f t="shared" si="48"/>
        <v>0</v>
      </c>
      <c r="AG159" s="136">
        <f t="shared" si="49"/>
        <v>30</v>
      </c>
      <c r="AH159" s="137">
        <f t="shared" si="50"/>
        <v>3</v>
      </c>
      <c r="AI159" s="133">
        <v>9</v>
      </c>
      <c r="AJ159" s="134">
        <f t="shared" si="51"/>
        <v>4.95</v>
      </c>
      <c r="AK159" s="138"/>
      <c r="AL159" s="134"/>
      <c r="AM159" s="139">
        <f t="shared" si="52"/>
        <v>9</v>
      </c>
      <c r="AN159" s="137">
        <f t="shared" si="53"/>
        <v>4.95</v>
      </c>
      <c r="AO159" s="140">
        <f t="shared" si="54"/>
        <v>7.95</v>
      </c>
      <c r="AQ159" s="142" t="str">
        <f t="shared" si="55"/>
        <v/>
      </c>
      <c r="AR159" s="142">
        <f t="shared" si="56"/>
        <v>10140</v>
      </c>
      <c r="AS159" s="135">
        <v>1308</v>
      </c>
      <c r="AT159" s="161" t="s">
        <v>1273</v>
      </c>
      <c r="AU159" s="145" t="s">
        <v>1274</v>
      </c>
      <c r="AV159" s="157" t="s">
        <v>60</v>
      </c>
      <c r="AW159" s="158" t="s">
        <v>547</v>
      </c>
      <c r="AX159" s="159" t="s">
        <v>1258</v>
      </c>
      <c r="AY159" s="145" t="s">
        <v>62</v>
      </c>
      <c r="AZ159" s="160" t="s">
        <v>1266</v>
      </c>
      <c r="BA159" s="150" t="s">
        <v>1267</v>
      </c>
      <c r="BB159" s="150" t="s">
        <v>1259</v>
      </c>
      <c r="BC159" s="151" t="s">
        <v>1268</v>
      </c>
      <c r="BD159" s="150" t="s">
        <v>1267</v>
      </c>
      <c r="BE159" s="150" t="s">
        <v>1259</v>
      </c>
      <c r="BF159" s="151" t="s">
        <v>1268</v>
      </c>
    </row>
    <row r="160" spans="1:58" s="141" customFormat="1" ht="78.75" x14ac:dyDescent="0.2">
      <c r="A160" s="152">
        <v>156</v>
      </c>
      <c r="B160" s="110">
        <v>190</v>
      </c>
      <c r="C160" s="111" t="s">
        <v>1258</v>
      </c>
      <c r="D160" s="183" t="s">
        <v>1259</v>
      </c>
      <c r="E160" s="153" t="s">
        <v>1269</v>
      </c>
      <c r="F160" s="175" t="s">
        <v>1275</v>
      </c>
      <c r="G160" s="154" t="s">
        <v>426</v>
      </c>
      <c r="H160" s="116" t="s">
        <v>1276</v>
      </c>
      <c r="I160" s="155" t="s">
        <v>1276</v>
      </c>
      <c r="J160" s="118"/>
      <c r="K160" s="119">
        <v>36600</v>
      </c>
      <c r="L160" s="120">
        <v>21900</v>
      </c>
      <c r="M160" s="121">
        <f t="shared" si="38"/>
        <v>59.83606557377049</v>
      </c>
      <c r="N160" s="122" t="str">
        <f t="shared" si="39"/>
        <v/>
      </c>
      <c r="O160" s="120">
        <v>14700</v>
      </c>
      <c r="P160" s="123">
        <f t="shared" si="40"/>
        <v>40.16393442622951</v>
      </c>
      <c r="Q160" s="124">
        <f t="shared" si="41"/>
        <v>100</v>
      </c>
      <c r="R160" s="125">
        <v>36600</v>
      </c>
      <c r="S160" s="126">
        <v>21900</v>
      </c>
      <c r="T160" s="127">
        <f t="shared" si="42"/>
        <v>59.84</v>
      </c>
      <c r="U160" s="128" t="str">
        <f t="shared" si="43"/>
        <v/>
      </c>
      <c r="V160" s="120">
        <v>14700</v>
      </c>
      <c r="W160" s="129">
        <f t="shared" si="44"/>
        <v>40.159999999999997</v>
      </c>
      <c r="X160" s="130">
        <f t="shared" si="45"/>
        <v>100</v>
      </c>
      <c r="Y160" s="131" t="s">
        <v>57</v>
      </c>
      <c r="Z160" s="132"/>
      <c r="AA160" s="133">
        <v>15</v>
      </c>
      <c r="AB160" s="134">
        <f t="shared" si="46"/>
        <v>1.5</v>
      </c>
      <c r="AC160" s="135">
        <v>15</v>
      </c>
      <c r="AD160" s="134">
        <f t="shared" si="47"/>
        <v>1.5</v>
      </c>
      <c r="AE160" s="135">
        <v>0</v>
      </c>
      <c r="AF160" s="134">
        <f t="shared" si="48"/>
        <v>0</v>
      </c>
      <c r="AG160" s="136">
        <f t="shared" si="49"/>
        <v>30</v>
      </c>
      <c r="AH160" s="137">
        <f t="shared" si="50"/>
        <v>3</v>
      </c>
      <c r="AI160" s="133">
        <v>5</v>
      </c>
      <c r="AJ160" s="134">
        <f t="shared" si="51"/>
        <v>2.75</v>
      </c>
      <c r="AK160" s="138"/>
      <c r="AL160" s="134"/>
      <c r="AM160" s="139">
        <f t="shared" si="52"/>
        <v>5</v>
      </c>
      <c r="AN160" s="137">
        <f t="shared" si="53"/>
        <v>2.75</v>
      </c>
      <c r="AO160" s="140">
        <f t="shared" si="54"/>
        <v>5.75</v>
      </c>
      <c r="AQ160" s="142" t="str">
        <f t="shared" si="55"/>
        <v/>
      </c>
      <c r="AR160" s="142">
        <f t="shared" si="56"/>
        <v>21900</v>
      </c>
      <c r="AS160" s="135">
        <v>1309</v>
      </c>
      <c r="AT160" s="161" t="s">
        <v>1277</v>
      </c>
      <c r="AU160" s="145" t="s">
        <v>1278</v>
      </c>
      <c r="AV160" s="157" t="s">
        <v>60</v>
      </c>
      <c r="AW160" s="158" t="s">
        <v>547</v>
      </c>
      <c r="AX160" s="159" t="s">
        <v>1258</v>
      </c>
      <c r="AY160" s="145" t="s">
        <v>62</v>
      </c>
      <c r="AZ160" s="160" t="s">
        <v>1266</v>
      </c>
      <c r="BA160" s="150" t="s">
        <v>1267</v>
      </c>
      <c r="BB160" s="150" t="s">
        <v>1259</v>
      </c>
      <c r="BC160" s="151" t="s">
        <v>1268</v>
      </c>
      <c r="BD160" s="150" t="s">
        <v>1267</v>
      </c>
      <c r="BE160" s="150" t="s">
        <v>1259</v>
      </c>
      <c r="BF160" s="151" t="s">
        <v>1268</v>
      </c>
    </row>
    <row r="161" spans="1:58" s="141" customFormat="1" ht="90" x14ac:dyDescent="0.2">
      <c r="A161" s="152">
        <v>157</v>
      </c>
      <c r="B161" s="110">
        <v>16</v>
      </c>
      <c r="C161" s="111" t="s">
        <v>1279</v>
      </c>
      <c r="D161" s="183" t="s">
        <v>1280</v>
      </c>
      <c r="E161" s="162" t="s">
        <v>243</v>
      </c>
      <c r="F161" s="179" t="s">
        <v>312</v>
      </c>
      <c r="G161" s="154">
        <v>3</v>
      </c>
      <c r="H161" s="116" t="s">
        <v>1281</v>
      </c>
      <c r="I161" s="155" t="s">
        <v>1282</v>
      </c>
      <c r="J161" s="118"/>
      <c r="K161" s="119">
        <v>52940</v>
      </c>
      <c r="L161" s="120">
        <v>26470</v>
      </c>
      <c r="M161" s="121">
        <f t="shared" si="38"/>
        <v>50</v>
      </c>
      <c r="N161" s="122" t="str">
        <f t="shared" si="39"/>
        <v/>
      </c>
      <c r="O161" s="120">
        <v>26470</v>
      </c>
      <c r="P161" s="123">
        <f t="shared" si="40"/>
        <v>50</v>
      </c>
      <c r="Q161" s="124">
        <f t="shared" si="41"/>
        <v>100</v>
      </c>
      <c r="R161" s="125">
        <v>52940</v>
      </c>
      <c r="S161" s="126">
        <v>26470</v>
      </c>
      <c r="T161" s="127">
        <f t="shared" si="42"/>
        <v>50</v>
      </c>
      <c r="U161" s="128" t="str">
        <f t="shared" si="43"/>
        <v/>
      </c>
      <c r="V161" s="120">
        <v>26470</v>
      </c>
      <c r="W161" s="129">
        <f t="shared" si="44"/>
        <v>50</v>
      </c>
      <c r="X161" s="130">
        <f t="shared" si="45"/>
        <v>100</v>
      </c>
      <c r="Y161" s="131" t="s">
        <v>57</v>
      </c>
      <c r="Z161" s="132"/>
      <c r="AA161" s="133">
        <v>5</v>
      </c>
      <c r="AB161" s="134">
        <f t="shared" si="46"/>
        <v>0.5</v>
      </c>
      <c r="AC161" s="135">
        <v>15</v>
      </c>
      <c r="AD161" s="134">
        <f t="shared" si="47"/>
        <v>1.5</v>
      </c>
      <c r="AE161" s="135">
        <v>7</v>
      </c>
      <c r="AF161" s="134">
        <f t="shared" si="48"/>
        <v>1.75</v>
      </c>
      <c r="AG161" s="136">
        <f t="shared" si="49"/>
        <v>27</v>
      </c>
      <c r="AH161" s="137">
        <f t="shared" si="50"/>
        <v>3.75</v>
      </c>
      <c r="AI161" s="133">
        <v>15</v>
      </c>
      <c r="AJ161" s="134">
        <f t="shared" si="51"/>
        <v>8.25</v>
      </c>
      <c r="AK161" s="138"/>
      <c r="AL161" s="134"/>
      <c r="AM161" s="139">
        <f t="shared" si="52"/>
        <v>15</v>
      </c>
      <c r="AN161" s="137">
        <f t="shared" si="53"/>
        <v>8.25</v>
      </c>
      <c r="AO161" s="140">
        <f t="shared" si="54"/>
        <v>12</v>
      </c>
      <c r="AQ161" s="142" t="str">
        <f t="shared" si="55"/>
        <v/>
      </c>
      <c r="AR161" s="142">
        <f t="shared" si="56"/>
        <v>26470</v>
      </c>
      <c r="AS161" s="135">
        <v>1310</v>
      </c>
      <c r="AT161" s="161" t="s">
        <v>1283</v>
      </c>
      <c r="AU161" s="145" t="s">
        <v>1284</v>
      </c>
      <c r="AV161" s="146" t="s">
        <v>60</v>
      </c>
      <c r="AW161" s="147" t="s">
        <v>285</v>
      </c>
      <c r="AX161" s="148" t="s">
        <v>1285</v>
      </c>
      <c r="AY161" s="145" t="s">
        <v>62</v>
      </c>
      <c r="AZ161" s="160" t="s">
        <v>1286</v>
      </c>
      <c r="BA161" s="150" t="s">
        <v>1287</v>
      </c>
      <c r="BB161" s="173" t="s">
        <v>1280</v>
      </c>
      <c r="BC161" s="151" t="s">
        <v>1288</v>
      </c>
      <c r="BD161" s="150" t="s">
        <v>1287</v>
      </c>
      <c r="BE161" s="150" t="s">
        <v>1280</v>
      </c>
      <c r="BF161" s="151" t="s">
        <v>1288</v>
      </c>
    </row>
    <row r="162" spans="1:58" s="141" customFormat="1" ht="78.75" x14ac:dyDescent="0.2">
      <c r="A162" s="152">
        <v>158</v>
      </c>
      <c r="B162" s="110">
        <v>17</v>
      </c>
      <c r="C162" s="111" t="s">
        <v>1279</v>
      </c>
      <c r="D162" s="183" t="s">
        <v>1280</v>
      </c>
      <c r="E162" s="162" t="s">
        <v>1289</v>
      </c>
      <c r="F162" s="179" t="s">
        <v>1290</v>
      </c>
      <c r="G162" s="154" t="s">
        <v>96</v>
      </c>
      <c r="H162" s="116" t="s">
        <v>1291</v>
      </c>
      <c r="I162" s="155" t="s">
        <v>1292</v>
      </c>
      <c r="J162" s="118"/>
      <c r="K162" s="119">
        <v>25768</v>
      </c>
      <c r="L162" s="120">
        <v>12884</v>
      </c>
      <c r="M162" s="121">
        <f t="shared" si="38"/>
        <v>50</v>
      </c>
      <c r="N162" s="122" t="str">
        <f t="shared" si="39"/>
        <v/>
      </c>
      <c r="O162" s="120">
        <v>12884</v>
      </c>
      <c r="P162" s="123">
        <f t="shared" si="40"/>
        <v>50</v>
      </c>
      <c r="Q162" s="124">
        <f t="shared" si="41"/>
        <v>100</v>
      </c>
      <c r="R162" s="125">
        <v>25768</v>
      </c>
      <c r="S162" s="126">
        <v>12884</v>
      </c>
      <c r="T162" s="127">
        <f t="shared" si="42"/>
        <v>50</v>
      </c>
      <c r="U162" s="128" t="str">
        <f t="shared" si="43"/>
        <v/>
      </c>
      <c r="V162" s="120">
        <v>12884</v>
      </c>
      <c r="W162" s="129">
        <f t="shared" si="44"/>
        <v>50</v>
      </c>
      <c r="X162" s="130">
        <f t="shared" si="45"/>
        <v>100</v>
      </c>
      <c r="Y162" s="131" t="s">
        <v>57</v>
      </c>
      <c r="Z162" s="132"/>
      <c r="AA162" s="133">
        <v>5</v>
      </c>
      <c r="AB162" s="134">
        <f t="shared" si="46"/>
        <v>0.5</v>
      </c>
      <c r="AC162" s="135">
        <v>15</v>
      </c>
      <c r="AD162" s="134">
        <f t="shared" si="47"/>
        <v>1.5</v>
      </c>
      <c r="AE162" s="135">
        <v>7</v>
      </c>
      <c r="AF162" s="134">
        <f t="shared" si="48"/>
        <v>1.75</v>
      </c>
      <c r="AG162" s="136">
        <f t="shared" si="49"/>
        <v>27</v>
      </c>
      <c r="AH162" s="137">
        <f t="shared" si="50"/>
        <v>3.75</v>
      </c>
      <c r="AI162" s="133">
        <v>15</v>
      </c>
      <c r="AJ162" s="134">
        <f t="shared" si="51"/>
        <v>8.25</v>
      </c>
      <c r="AK162" s="138"/>
      <c r="AL162" s="134"/>
      <c r="AM162" s="139">
        <f t="shared" si="52"/>
        <v>15</v>
      </c>
      <c r="AN162" s="137">
        <f t="shared" si="53"/>
        <v>8.25</v>
      </c>
      <c r="AO162" s="140">
        <f t="shared" si="54"/>
        <v>12</v>
      </c>
      <c r="AQ162" s="142" t="str">
        <f t="shared" si="55"/>
        <v/>
      </c>
      <c r="AR162" s="142">
        <f t="shared" si="56"/>
        <v>12884</v>
      </c>
      <c r="AS162" s="135">
        <v>1311</v>
      </c>
      <c r="AT162" s="161" t="s">
        <v>1293</v>
      </c>
      <c r="AU162" s="145" t="s">
        <v>1294</v>
      </c>
      <c r="AV162" s="146" t="s">
        <v>60</v>
      </c>
      <c r="AW162" s="147" t="s">
        <v>285</v>
      </c>
      <c r="AX162" s="148" t="s">
        <v>1285</v>
      </c>
      <c r="AY162" s="145" t="s">
        <v>62</v>
      </c>
      <c r="AZ162" s="160" t="s">
        <v>1286</v>
      </c>
      <c r="BA162" s="150" t="s">
        <v>1287</v>
      </c>
      <c r="BB162" s="173" t="s">
        <v>1280</v>
      </c>
      <c r="BC162" s="151" t="s">
        <v>1288</v>
      </c>
      <c r="BD162" s="150" t="s">
        <v>1287</v>
      </c>
      <c r="BE162" s="150" t="s">
        <v>1280</v>
      </c>
      <c r="BF162" s="151" t="s">
        <v>1288</v>
      </c>
    </row>
    <row r="163" spans="1:58" s="141" customFormat="1" ht="101.25" x14ac:dyDescent="0.2">
      <c r="A163" s="152">
        <v>159</v>
      </c>
      <c r="B163" s="110">
        <v>32</v>
      </c>
      <c r="C163" s="111" t="s">
        <v>1295</v>
      </c>
      <c r="D163" s="183" t="s">
        <v>1296</v>
      </c>
      <c r="E163" s="162" t="s">
        <v>1297</v>
      </c>
      <c r="F163" s="179" t="s">
        <v>1298</v>
      </c>
      <c r="G163" s="154">
        <v>1</v>
      </c>
      <c r="H163" s="116" t="s">
        <v>1299</v>
      </c>
      <c r="I163" s="155" t="s">
        <v>1299</v>
      </c>
      <c r="J163" s="118"/>
      <c r="K163" s="119">
        <v>6000000</v>
      </c>
      <c r="L163" s="120">
        <v>1000000</v>
      </c>
      <c r="M163" s="121">
        <f t="shared" si="38"/>
        <v>16.666666666666664</v>
      </c>
      <c r="N163" s="122" t="str">
        <f t="shared" si="39"/>
        <v/>
      </c>
      <c r="O163" s="120">
        <v>5000000</v>
      </c>
      <c r="P163" s="123">
        <f t="shared" si="40"/>
        <v>83.333333333333343</v>
      </c>
      <c r="Q163" s="124">
        <f t="shared" si="41"/>
        <v>100</v>
      </c>
      <c r="R163" s="125">
        <v>6000000</v>
      </c>
      <c r="S163" s="126">
        <v>1000000</v>
      </c>
      <c r="T163" s="127">
        <f t="shared" si="42"/>
        <v>16.670000000000002</v>
      </c>
      <c r="U163" s="128" t="str">
        <f t="shared" si="43"/>
        <v/>
      </c>
      <c r="V163" s="120">
        <v>5000000</v>
      </c>
      <c r="W163" s="129">
        <f t="shared" si="44"/>
        <v>83.33</v>
      </c>
      <c r="X163" s="130">
        <f t="shared" si="45"/>
        <v>100</v>
      </c>
      <c r="Y163" s="131" t="s">
        <v>57</v>
      </c>
      <c r="Z163" s="132"/>
      <c r="AA163" s="133">
        <v>15</v>
      </c>
      <c r="AB163" s="134">
        <f t="shared" si="46"/>
        <v>1.5</v>
      </c>
      <c r="AC163" s="135">
        <v>15</v>
      </c>
      <c r="AD163" s="134">
        <f t="shared" si="47"/>
        <v>1.5</v>
      </c>
      <c r="AE163" s="135">
        <v>15</v>
      </c>
      <c r="AF163" s="134">
        <f t="shared" si="48"/>
        <v>3.75</v>
      </c>
      <c r="AG163" s="136">
        <f t="shared" si="49"/>
        <v>45</v>
      </c>
      <c r="AH163" s="137">
        <f t="shared" si="50"/>
        <v>6.75</v>
      </c>
      <c r="AI163" s="133">
        <v>15</v>
      </c>
      <c r="AJ163" s="134">
        <f t="shared" si="51"/>
        <v>8.25</v>
      </c>
      <c r="AK163" s="138"/>
      <c r="AL163" s="134"/>
      <c r="AM163" s="139">
        <f t="shared" si="52"/>
        <v>15</v>
      </c>
      <c r="AN163" s="137">
        <f t="shared" si="53"/>
        <v>8.25</v>
      </c>
      <c r="AO163" s="140">
        <f t="shared" si="54"/>
        <v>15</v>
      </c>
      <c r="AQ163" s="142">
        <f t="shared" si="55"/>
        <v>900000</v>
      </c>
      <c r="AR163" s="142" t="str">
        <f t="shared" si="56"/>
        <v/>
      </c>
      <c r="AS163" s="135">
        <v>1312</v>
      </c>
      <c r="AT163" s="161" t="s">
        <v>1300</v>
      </c>
      <c r="AU163" s="145" t="s">
        <v>1301</v>
      </c>
      <c r="AV163" s="146" t="s">
        <v>60</v>
      </c>
      <c r="AW163" s="147" t="s">
        <v>1302</v>
      </c>
      <c r="AX163" s="148" t="s">
        <v>1295</v>
      </c>
      <c r="AY163" s="145" t="s">
        <v>62</v>
      </c>
      <c r="AZ163" s="160" t="s">
        <v>1303</v>
      </c>
      <c r="BA163" s="150" t="s">
        <v>1304</v>
      </c>
      <c r="BB163" s="173" t="s">
        <v>1296</v>
      </c>
      <c r="BC163" s="151" t="s">
        <v>1305</v>
      </c>
      <c r="BD163" s="150" t="s">
        <v>1304</v>
      </c>
      <c r="BE163" s="150" t="s">
        <v>1296</v>
      </c>
      <c r="BF163" s="151" t="s">
        <v>1305</v>
      </c>
    </row>
    <row r="164" spans="1:58" s="141" customFormat="1" ht="90" x14ac:dyDescent="0.2">
      <c r="A164" s="152">
        <v>160</v>
      </c>
      <c r="B164" s="110">
        <v>33</v>
      </c>
      <c r="C164" s="111" t="s">
        <v>1295</v>
      </c>
      <c r="D164" s="183" t="s">
        <v>1296</v>
      </c>
      <c r="E164" s="162" t="s">
        <v>1306</v>
      </c>
      <c r="F164" s="179" t="s">
        <v>748</v>
      </c>
      <c r="G164" s="154">
        <v>6</v>
      </c>
      <c r="H164" s="116" t="s">
        <v>1307</v>
      </c>
      <c r="I164" s="155" t="s">
        <v>1308</v>
      </c>
      <c r="J164" s="118"/>
      <c r="K164" s="119">
        <v>22978</v>
      </c>
      <c r="L164" s="120">
        <v>11489</v>
      </c>
      <c r="M164" s="121">
        <f t="shared" si="38"/>
        <v>50</v>
      </c>
      <c r="N164" s="122" t="str">
        <f t="shared" si="39"/>
        <v/>
      </c>
      <c r="O164" s="120">
        <v>11489</v>
      </c>
      <c r="P164" s="123">
        <f t="shared" si="40"/>
        <v>50</v>
      </c>
      <c r="Q164" s="124">
        <f t="shared" si="41"/>
        <v>100</v>
      </c>
      <c r="R164" s="125">
        <v>22978</v>
      </c>
      <c r="S164" s="126">
        <v>11489</v>
      </c>
      <c r="T164" s="127">
        <f t="shared" si="42"/>
        <v>50</v>
      </c>
      <c r="U164" s="128" t="str">
        <f t="shared" si="43"/>
        <v/>
      </c>
      <c r="V164" s="120">
        <v>11489</v>
      </c>
      <c r="W164" s="129">
        <f t="shared" si="44"/>
        <v>50</v>
      </c>
      <c r="X164" s="130">
        <f t="shared" si="45"/>
        <v>100</v>
      </c>
      <c r="Y164" s="131" t="s">
        <v>57</v>
      </c>
      <c r="Z164" s="132"/>
      <c r="AA164" s="133">
        <v>15</v>
      </c>
      <c r="AB164" s="134">
        <f t="shared" si="46"/>
        <v>1.5</v>
      </c>
      <c r="AC164" s="135">
        <v>15</v>
      </c>
      <c r="AD164" s="134">
        <f t="shared" si="47"/>
        <v>1.5</v>
      </c>
      <c r="AE164" s="135">
        <v>7</v>
      </c>
      <c r="AF164" s="134">
        <f t="shared" si="48"/>
        <v>1.75</v>
      </c>
      <c r="AG164" s="136">
        <f t="shared" si="49"/>
        <v>37</v>
      </c>
      <c r="AH164" s="137">
        <f t="shared" si="50"/>
        <v>4.75</v>
      </c>
      <c r="AI164" s="133">
        <v>15</v>
      </c>
      <c r="AJ164" s="134">
        <f t="shared" si="51"/>
        <v>8.25</v>
      </c>
      <c r="AK164" s="138"/>
      <c r="AL164" s="134"/>
      <c r="AM164" s="139">
        <f t="shared" si="52"/>
        <v>15</v>
      </c>
      <c r="AN164" s="137">
        <f t="shared" si="53"/>
        <v>8.25</v>
      </c>
      <c r="AO164" s="140">
        <f t="shared" si="54"/>
        <v>13</v>
      </c>
      <c r="AQ164" s="142" t="str">
        <f t="shared" si="55"/>
        <v/>
      </c>
      <c r="AR164" s="142">
        <f t="shared" si="56"/>
        <v>11489</v>
      </c>
      <c r="AS164" s="135">
        <v>1313</v>
      </c>
      <c r="AT164" s="161" t="s">
        <v>1309</v>
      </c>
      <c r="AU164" s="145" t="s">
        <v>1310</v>
      </c>
      <c r="AV164" s="146" t="s">
        <v>60</v>
      </c>
      <c r="AW164" s="147" t="s">
        <v>1302</v>
      </c>
      <c r="AX164" s="148" t="s">
        <v>1295</v>
      </c>
      <c r="AY164" s="145" t="s">
        <v>62</v>
      </c>
      <c r="AZ164" s="160" t="s">
        <v>1303</v>
      </c>
      <c r="BA164" s="150" t="s">
        <v>1304</v>
      </c>
      <c r="BB164" s="173" t="s">
        <v>1296</v>
      </c>
      <c r="BC164" s="151" t="s">
        <v>1305</v>
      </c>
      <c r="BD164" s="150" t="s">
        <v>1304</v>
      </c>
      <c r="BE164" s="150" t="s">
        <v>1296</v>
      </c>
      <c r="BF164" s="151" t="s">
        <v>1305</v>
      </c>
    </row>
    <row r="165" spans="1:58" s="141" customFormat="1" ht="135" x14ac:dyDescent="0.2">
      <c r="A165" s="152">
        <v>161</v>
      </c>
      <c r="B165" s="110">
        <v>35</v>
      </c>
      <c r="C165" s="111" t="s">
        <v>1295</v>
      </c>
      <c r="D165" s="183" t="s">
        <v>1296</v>
      </c>
      <c r="E165" s="162" t="s">
        <v>1311</v>
      </c>
      <c r="F165" s="179" t="s">
        <v>1312</v>
      </c>
      <c r="G165" s="154" t="s">
        <v>78</v>
      </c>
      <c r="H165" s="116" t="s">
        <v>1313</v>
      </c>
      <c r="I165" s="155" t="s">
        <v>1314</v>
      </c>
      <c r="J165" s="118"/>
      <c r="K165" s="119">
        <v>58553</v>
      </c>
      <c r="L165" s="120">
        <v>29276</v>
      </c>
      <c r="M165" s="121">
        <f t="shared" si="38"/>
        <v>49.999146072788761</v>
      </c>
      <c r="N165" s="122" t="str">
        <f t="shared" si="39"/>
        <v/>
      </c>
      <c r="O165" s="120">
        <v>29277</v>
      </c>
      <c r="P165" s="123">
        <f t="shared" si="40"/>
        <v>50.000853927211239</v>
      </c>
      <c r="Q165" s="124">
        <f t="shared" si="41"/>
        <v>100</v>
      </c>
      <c r="R165" s="125">
        <v>58553</v>
      </c>
      <c r="S165" s="126">
        <v>29276</v>
      </c>
      <c r="T165" s="127">
        <f t="shared" si="42"/>
        <v>50</v>
      </c>
      <c r="U165" s="128" t="str">
        <f t="shared" si="43"/>
        <v/>
      </c>
      <c r="V165" s="120">
        <v>29277</v>
      </c>
      <c r="W165" s="129">
        <f t="shared" si="44"/>
        <v>50</v>
      </c>
      <c r="X165" s="130">
        <f t="shared" si="45"/>
        <v>100</v>
      </c>
      <c r="Y165" s="131" t="s">
        <v>57</v>
      </c>
      <c r="Z165" s="132"/>
      <c r="AA165" s="133">
        <v>15</v>
      </c>
      <c r="AB165" s="134">
        <f t="shared" si="46"/>
        <v>1.5</v>
      </c>
      <c r="AC165" s="135">
        <v>15</v>
      </c>
      <c r="AD165" s="134">
        <f t="shared" si="47"/>
        <v>1.5</v>
      </c>
      <c r="AE165" s="135">
        <v>7</v>
      </c>
      <c r="AF165" s="134">
        <f t="shared" si="48"/>
        <v>1.75</v>
      </c>
      <c r="AG165" s="136">
        <f t="shared" si="49"/>
        <v>37</v>
      </c>
      <c r="AH165" s="137">
        <f t="shared" si="50"/>
        <v>4.75</v>
      </c>
      <c r="AI165" s="133">
        <v>9</v>
      </c>
      <c r="AJ165" s="134">
        <f t="shared" si="51"/>
        <v>4.95</v>
      </c>
      <c r="AK165" s="138"/>
      <c r="AL165" s="134"/>
      <c r="AM165" s="139">
        <f t="shared" si="52"/>
        <v>9</v>
      </c>
      <c r="AN165" s="137">
        <f t="shared" si="53"/>
        <v>4.95</v>
      </c>
      <c r="AO165" s="140">
        <f t="shared" si="54"/>
        <v>9.6999999999999993</v>
      </c>
      <c r="AQ165" s="142" t="str">
        <f t="shared" si="55"/>
        <v/>
      </c>
      <c r="AR165" s="142">
        <f t="shared" si="56"/>
        <v>29276</v>
      </c>
      <c r="AS165" s="135">
        <v>1314</v>
      </c>
      <c r="AT165" s="161" t="s">
        <v>1315</v>
      </c>
      <c r="AU165" s="145" t="s">
        <v>1316</v>
      </c>
      <c r="AV165" s="146" t="s">
        <v>60</v>
      </c>
      <c r="AW165" s="147" t="s">
        <v>1302</v>
      </c>
      <c r="AX165" s="148" t="s">
        <v>1295</v>
      </c>
      <c r="AY165" s="145" t="s">
        <v>62</v>
      </c>
      <c r="AZ165" s="160" t="s">
        <v>1303</v>
      </c>
      <c r="BA165" s="150" t="s">
        <v>1304</v>
      </c>
      <c r="BB165" s="173" t="s">
        <v>1296</v>
      </c>
      <c r="BC165" s="151" t="s">
        <v>1305</v>
      </c>
      <c r="BD165" s="150" t="s">
        <v>1304</v>
      </c>
      <c r="BE165" s="150" t="s">
        <v>1296</v>
      </c>
      <c r="BF165" s="151" t="s">
        <v>1305</v>
      </c>
    </row>
    <row r="166" spans="1:58" s="141" customFormat="1" ht="67.5" x14ac:dyDescent="0.2">
      <c r="A166" s="152">
        <v>162</v>
      </c>
      <c r="B166" s="110">
        <v>204</v>
      </c>
      <c r="C166" s="111" t="s">
        <v>1317</v>
      </c>
      <c r="D166" s="183" t="s">
        <v>1318</v>
      </c>
      <c r="E166" s="153" t="s">
        <v>1319</v>
      </c>
      <c r="F166" s="175" t="s">
        <v>1320</v>
      </c>
      <c r="G166" s="154" t="s">
        <v>78</v>
      </c>
      <c r="H166" s="116" t="s">
        <v>1321</v>
      </c>
      <c r="I166" s="155" t="s">
        <v>1321</v>
      </c>
      <c r="J166" s="118"/>
      <c r="K166" s="119">
        <v>36400</v>
      </c>
      <c r="L166" s="120">
        <v>21840</v>
      </c>
      <c r="M166" s="121">
        <f t="shared" si="38"/>
        <v>60</v>
      </c>
      <c r="N166" s="122" t="str">
        <f t="shared" si="39"/>
        <v/>
      </c>
      <c r="O166" s="120">
        <v>14560</v>
      </c>
      <c r="P166" s="123">
        <f t="shared" si="40"/>
        <v>40</v>
      </c>
      <c r="Q166" s="124">
        <f t="shared" si="41"/>
        <v>100</v>
      </c>
      <c r="R166" s="125">
        <v>36400</v>
      </c>
      <c r="S166" s="126">
        <v>21840</v>
      </c>
      <c r="T166" s="127">
        <f t="shared" si="42"/>
        <v>60</v>
      </c>
      <c r="U166" s="128" t="str">
        <f t="shared" si="43"/>
        <v/>
      </c>
      <c r="V166" s="120">
        <v>14560</v>
      </c>
      <c r="W166" s="129">
        <f t="shared" si="44"/>
        <v>40</v>
      </c>
      <c r="X166" s="130">
        <f t="shared" si="45"/>
        <v>100</v>
      </c>
      <c r="Y166" s="131" t="s">
        <v>57</v>
      </c>
      <c r="Z166" s="132"/>
      <c r="AA166" s="133">
        <v>5</v>
      </c>
      <c r="AB166" s="134">
        <f t="shared" si="46"/>
        <v>0.5</v>
      </c>
      <c r="AC166" s="135">
        <v>15</v>
      </c>
      <c r="AD166" s="134">
        <f t="shared" si="47"/>
        <v>1.5</v>
      </c>
      <c r="AE166" s="135">
        <v>0</v>
      </c>
      <c r="AF166" s="134">
        <f t="shared" si="48"/>
        <v>0</v>
      </c>
      <c r="AG166" s="136">
        <f t="shared" si="49"/>
        <v>20</v>
      </c>
      <c r="AH166" s="137">
        <f t="shared" si="50"/>
        <v>2</v>
      </c>
      <c r="AI166" s="133">
        <v>9</v>
      </c>
      <c r="AJ166" s="134">
        <f t="shared" si="51"/>
        <v>4.95</v>
      </c>
      <c r="AK166" s="138"/>
      <c r="AL166" s="134"/>
      <c r="AM166" s="139">
        <f t="shared" si="52"/>
        <v>9</v>
      </c>
      <c r="AN166" s="137">
        <f t="shared" si="53"/>
        <v>4.95</v>
      </c>
      <c r="AO166" s="140">
        <f t="shared" si="54"/>
        <v>6.95</v>
      </c>
      <c r="AQ166" s="142" t="str">
        <f t="shared" si="55"/>
        <v/>
      </c>
      <c r="AR166" s="142">
        <f t="shared" si="56"/>
        <v>21840</v>
      </c>
      <c r="AS166" s="135">
        <v>1315</v>
      </c>
      <c r="AT166" s="161" t="s">
        <v>1322</v>
      </c>
      <c r="AU166" s="145" t="s">
        <v>1323</v>
      </c>
      <c r="AV166" s="157" t="s">
        <v>60</v>
      </c>
      <c r="AW166" s="158" t="s">
        <v>101</v>
      </c>
      <c r="AX166" s="159" t="s">
        <v>1317</v>
      </c>
      <c r="AY166" s="145" t="s">
        <v>62</v>
      </c>
      <c r="AZ166" s="160" t="s">
        <v>1324</v>
      </c>
      <c r="BA166" s="150" t="s">
        <v>1325</v>
      </c>
      <c r="BB166" s="150" t="s">
        <v>1318</v>
      </c>
      <c r="BC166" s="151" t="s">
        <v>613</v>
      </c>
      <c r="BD166" s="150" t="s">
        <v>1325</v>
      </c>
      <c r="BE166" s="150" t="s">
        <v>1318</v>
      </c>
      <c r="BF166" s="151" t="s">
        <v>613</v>
      </c>
    </row>
    <row r="167" spans="1:58" s="141" customFormat="1" ht="67.5" x14ac:dyDescent="0.2">
      <c r="A167" s="152">
        <v>163</v>
      </c>
      <c r="B167" s="110">
        <v>164</v>
      </c>
      <c r="C167" s="111" t="s">
        <v>1326</v>
      </c>
      <c r="D167" s="183" t="s">
        <v>1327</v>
      </c>
      <c r="E167" s="153" t="s">
        <v>1328</v>
      </c>
      <c r="F167" s="175" t="s">
        <v>1329</v>
      </c>
      <c r="G167" s="154">
        <v>3</v>
      </c>
      <c r="H167" s="116" t="s">
        <v>1330</v>
      </c>
      <c r="I167" s="155" t="s">
        <v>1330</v>
      </c>
      <c r="J167" s="118"/>
      <c r="K167" s="119">
        <v>35697</v>
      </c>
      <c r="L167" s="120">
        <v>21418</v>
      </c>
      <c r="M167" s="121">
        <f t="shared" si="38"/>
        <v>59.999439728828754</v>
      </c>
      <c r="N167" s="122" t="str">
        <f t="shared" si="39"/>
        <v/>
      </c>
      <c r="O167" s="120">
        <v>14279</v>
      </c>
      <c r="P167" s="123">
        <f t="shared" si="40"/>
        <v>40.000560271171246</v>
      </c>
      <c r="Q167" s="124">
        <f t="shared" si="41"/>
        <v>100</v>
      </c>
      <c r="R167" s="125">
        <v>35697</v>
      </c>
      <c r="S167" s="126">
        <v>21418</v>
      </c>
      <c r="T167" s="127">
        <f t="shared" si="42"/>
        <v>60</v>
      </c>
      <c r="U167" s="128" t="str">
        <f t="shared" si="43"/>
        <v/>
      </c>
      <c r="V167" s="120">
        <v>14279</v>
      </c>
      <c r="W167" s="129">
        <f t="shared" si="44"/>
        <v>40</v>
      </c>
      <c r="X167" s="130">
        <f t="shared" si="45"/>
        <v>100</v>
      </c>
      <c r="Y167" s="131" t="s">
        <v>57</v>
      </c>
      <c r="Z167" s="132"/>
      <c r="AA167" s="133">
        <v>15</v>
      </c>
      <c r="AB167" s="134">
        <f t="shared" si="46"/>
        <v>1.5</v>
      </c>
      <c r="AC167" s="135">
        <v>15</v>
      </c>
      <c r="AD167" s="134">
        <f t="shared" si="47"/>
        <v>1.5</v>
      </c>
      <c r="AE167" s="135">
        <v>0</v>
      </c>
      <c r="AF167" s="134">
        <f t="shared" si="48"/>
        <v>0</v>
      </c>
      <c r="AG167" s="136">
        <f t="shared" si="49"/>
        <v>30</v>
      </c>
      <c r="AH167" s="137">
        <f t="shared" si="50"/>
        <v>3</v>
      </c>
      <c r="AI167" s="133">
        <v>15</v>
      </c>
      <c r="AJ167" s="134">
        <f t="shared" si="51"/>
        <v>8.25</v>
      </c>
      <c r="AK167" s="138"/>
      <c r="AL167" s="134"/>
      <c r="AM167" s="139">
        <f t="shared" si="52"/>
        <v>15</v>
      </c>
      <c r="AN167" s="137">
        <f t="shared" si="53"/>
        <v>8.25</v>
      </c>
      <c r="AO167" s="140">
        <f t="shared" si="54"/>
        <v>11.25</v>
      </c>
      <c r="AQ167" s="142" t="str">
        <f t="shared" si="55"/>
        <v/>
      </c>
      <c r="AR167" s="142">
        <f t="shared" si="56"/>
        <v>21418</v>
      </c>
      <c r="AS167" s="135">
        <v>1316</v>
      </c>
      <c r="AT167" s="161" t="s">
        <v>1331</v>
      </c>
      <c r="AU167" s="145" t="s">
        <v>1332</v>
      </c>
      <c r="AV167" s="157" t="s">
        <v>60</v>
      </c>
      <c r="AW167" s="158" t="s">
        <v>173</v>
      </c>
      <c r="AX167" s="159" t="s">
        <v>1326</v>
      </c>
      <c r="AY167" s="145" t="s">
        <v>62</v>
      </c>
      <c r="AZ167" s="160" t="s">
        <v>1333</v>
      </c>
      <c r="BA167" s="150" t="s">
        <v>1334</v>
      </c>
      <c r="BB167" s="150" t="s">
        <v>1327</v>
      </c>
      <c r="BC167" s="151" t="s">
        <v>1335</v>
      </c>
      <c r="BD167" s="150" t="s">
        <v>1334</v>
      </c>
      <c r="BE167" s="150" t="s">
        <v>1327</v>
      </c>
      <c r="BF167" s="151" t="s">
        <v>1335</v>
      </c>
    </row>
    <row r="168" spans="1:58" s="141" customFormat="1" ht="45" x14ac:dyDescent="0.2">
      <c r="A168" s="152">
        <v>164</v>
      </c>
      <c r="B168" s="110">
        <v>167</v>
      </c>
      <c r="C168" s="111" t="s">
        <v>1326</v>
      </c>
      <c r="D168" s="183" t="s">
        <v>1327</v>
      </c>
      <c r="E168" s="153" t="s">
        <v>1336</v>
      </c>
      <c r="F168" s="175" t="s">
        <v>1337</v>
      </c>
      <c r="G168" s="154">
        <v>6</v>
      </c>
      <c r="H168" s="116" t="s">
        <v>1338</v>
      </c>
      <c r="I168" s="155" t="s">
        <v>1338</v>
      </c>
      <c r="J168" s="118"/>
      <c r="K168" s="119">
        <v>28906</v>
      </c>
      <c r="L168" s="120">
        <v>17344</v>
      </c>
      <c r="M168" s="121">
        <f t="shared" si="38"/>
        <v>60.00138379575175</v>
      </c>
      <c r="N168" s="122" t="str">
        <f t="shared" si="39"/>
        <v>!!!</v>
      </c>
      <c r="O168" s="120">
        <v>11562</v>
      </c>
      <c r="P168" s="123">
        <f t="shared" si="40"/>
        <v>39.998616204248258</v>
      </c>
      <c r="Q168" s="124">
        <f t="shared" si="41"/>
        <v>100</v>
      </c>
      <c r="R168" s="125">
        <v>28906</v>
      </c>
      <c r="S168" s="126">
        <v>17344</v>
      </c>
      <c r="T168" s="127">
        <f t="shared" si="42"/>
        <v>60</v>
      </c>
      <c r="U168" s="128" t="str">
        <f t="shared" si="43"/>
        <v/>
      </c>
      <c r="V168" s="120">
        <v>11562</v>
      </c>
      <c r="W168" s="129">
        <f t="shared" si="44"/>
        <v>40</v>
      </c>
      <c r="X168" s="130">
        <f t="shared" si="45"/>
        <v>100</v>
      </c>
      <c r="Y168" s="131" t="s">
        <v>57</v>
      </c>
      <c r="Z168" s="132"/>
      <c r="AA168" s="133">
        <v>15</v>
      </c>
      <c r="AB168" s="134">
        <f t="shared" si="46"/>
        <v>1.5</v>
      </c>
      <c r="AC168" s="135">
        <v>15</v>
      </c>
      <c r="AD168" s="134">
        <f t="shared" si="47"/>
        <v>1.5</v>
      </c>
      <c r="AE168" s="135">
        <v>0</v>
      </c>
      <c r="AF168" s="134">
        <f t="shared" si="48"/>
        <v>0</v>
      </c>
      <c r="AG168" s="136">
        <f t="shared" si="49"/>
        <v>30</v>
      </c>
      <c r="AH168" s="137">
        <f t="shared" si="50"/>
        <v>3</v>
      </c>
      <c r="AI168" s="133">
        <v>15</v>
      </c>
      <c r="AJ168" s="134">
        <f t="shared" si="51"/>
        <v>8.25</v>
      </c>
      <c r="AK168" s="138"/>
      <c r="AL168" s="134"/>
      <c r="AM168" s="139">
        <f t="shared" si="52"/>
        <v>15</v>
      </c>
      <c r="AN168" s="137">
        <f t="shared" si="53"/>
        <v>8.25</v>
      </c>
      <c r="AO168" s="140">
        <f t="shared" si="54"/>
        <v>11.25</v>
      </c>
      <c r="AQ168" s="142" t="str">
        <f t="shared" si="55"/>
        <v/>
      </c>
      <c r="AR168" s="142">
        <f t="shared" si="56"/>
        <v>17344</v>
      </c>
      <c r="AS168" s="135">
        <v>1317</v>
      </c>
      <c r="AT168" s="161" t="s">
        <v>1339</v>
      </c>
      <c r="AU168" s="145" t="s">
        <v>1340</v>
      </c>
      <c r="AV168" s="157" t="s">
        <v>60</v>
      </c>
      <c r="AW168" s="158" t="s">
        <v>173</v>
      </c>
      <c r="AX168" s="159" t="s">
        <v>1326</v>
      </c>
      <c r="AY168" s="145" t="s">
        <v>62</v>
      </c>
      <c r="AZ168" s="160" t="s">
        <v>1333</v>
      </c>
      <c r="BA168" s="150" t="s">
        <v>1334</v>
      </c>
      <c r="BB168" s="150" t="s">
        <v>1327</v>
      </c>
      <c r="BC168" s="151" t="s">
        <v>1335</v>
      </c>
      <c r="BD168" s="150" t="s">
        <v>1334</v>
      </c>
      <c r="BE168" s="150" t="s">
        <v>1327</v>
      </c>
      <c r="BF168" s="151" t="s">
        <v>1335</v>
      </c>
    </row>
    <row r="169" spans="1:58" s="141" customFormat="1" ht="135" x14ac:dyDescent="0.2">
      <c r="A169" s="152">
        <v>165</v>
      </c>
      <c r="B169" s="110">
        <v>154</v>
      </c>
      <c r="C169" s="111" t="s">
        <v>1326</v>
      </c>
      <c r="D169" s="183" t="s">
        <v>1327</v>
      </c>
      <c r="E169" s="153" t="s">
        <v>1341</v>
      </c>
      <c r="F169" s="175" t="s">
        <v>1342</v>
      </c>
      <c r="G169" s="154" t="s">
        <v>78</v>
      </c>
      <c r="H169" s="116" t="s">
        <v>1343</v>
      </c>
      <c r="I169" s="155" t="s">
        <v>1343</v>
      </c>
      <c r="J169" s="118"/>
      <c r="K169" s="119">
        <v>114551</v>
      </c>
      <c r="L169" s="120">
        <v>68731</v>
      </c>
      <c r="M169" s="121">
        <f t="shared" si="38"/>
        <v>60.000349189444002</v>
      </c>
      <c r="N169" s="122" t="str">
        <f t="shared" si="39"/>
        <v>!!!</v>
      </c>
      <c r="O169" s="120">
        <v>45820</v>
      </c>
      <c r="P169" s="123">
        <f t="shared" si="40"/>
        <v>39.999650810555998</v>
      </c>
      <c r="Q169" s="124">
        <f t="shared" si="41"/>
        <v>100</v>
      </c>
      <c r="R169" s="125">
        <v>114551</v>
      </c>
      <c r="S169" s="126">
        <v>68731</v>
      </c>
      <c r="T169" s="127">
        <f t="shared" si="42"/>
        <v>60</v>
      </c>
      <c r="U169" s="128" t="str">
        <f t="shared" si="43"/>
        <v/>
      </c>
      <c r="V169" s="120">
        <v>45820</v>
      </c>
      <c r="W169" s="129">
        <f t="shared" si="44"/>
        <v>40</v>
      </c>
      <c r="X169" s="130">
        <f t="shared" si="45"/>
        <v>100</v>
      </c>
      <c r="Y169" s="131" t="s">
        <v>57</v>
      </c>
      <c r="Z169" s="132"/>
      <c r="AA169" s="133">
        <v>15</v>
      </c>
      <c r="AB169" s="134">
        <f t="shared" si="46"/>
        <v>1.5</v>
      </c>
      <c r="AC169" s="135">
        <v>15</v>
      </c>
      <c r="AD169" s="134">
        <f t="shared" si="47"/>
        <v>1.5</v>
      </c>
      <c r="AE169" s="135">
        <v>0</v>
      </c>
      <c r="AF169" s="134">
        <f t="shared" si="48"/>
        <v>0</v>
      </c>
      <c r="AG169" s="136">
        <f t="shared" si="49"/>
        <v>30</v>
      </c>
      <c r="AH169" s="137">
        <f t="shared" si="50"/>
        <v>3</v>
      </c>
      <c r="AI169" s="133">
        <v>9</v>
      </c>
      <c r="AJ169" s="134">
        <f t="shared" si="51"/>
        <v>4.95</v>
      </c>
      <c r="AK169" s="138"/>
      <c r="AL169" s="134"/>
      <c r="AM169" s="139">
        <f t="shared" si="52"/>
        <v>9</v>
      </c>
      <c r="AN169" s="137">
        <f t="shared" si="53"/>
        <v>4.95</v>
      </c>
      <c r="AO169" s="140">
        <f t="shared" si="54"/>
        <v>7.95</v>
      </c>
      <c r="AQ169" s="142" t="str">
        <f t="shared" si="55"/>
        <v/>
      </c>
      <c r="AR169" s="142">
        <f t="shared" si="56"/>
        <v>68731</v>
      </c>
      <c r="AS169" s="135">
        <v>1318</v>
      </c>
      <c r="AT169" s="161" t="s">
        <v>1344</v>
      </c>
      <c r="AU169" s="145" t="s">
        <v>1345</v>
      </c>
      <c r="AV169" s="157" t="s">
        <v>60</v>
      </c>
      <c r="AW169" s="158" t="s">
        <v>173</v>
      </c>
      <c r="AX169" s="159" t="s">
        <v>1326</v>
      </c>
      <c r="AY169" s="145" t="s">
        <v>62</v>
      </c>
      <c r="AZ169" s="160" t="s">
        <v>1333</v>
      </c>
      <c r="BA169" s="150" t="s">
        <v>1334</v>
      </c>
      <c r="BB169" s="150" t="s">
        <v>1327</v>
      </c>
      <c r="BC169" s="151" t="s">
        <v>1335</v>
      </c>
      <c r="BD169" s="150" t="s">
        <v>1334</v>
      </c>
      <c r="BE169" s="150" t="s">
        <v>1327</v>
      </c>
      <c r="BF169" s="151" t="s">
        <v>1335</v>
      </c>
    </row>
    <row r="170" spans="1:58" s="141" customFormat="1" ht="112.5" x14ac:dyDescent="0.2">
      <c r="A170" s="152">
        <v>166</v>
      </c>
      <c r="B170" s="110">
        <v>79</v>
      </c>
      <c r="C170" s="111" t="s">
        <v>1346</v>
      </c>
      <c r="D170" s="183" t="s">
        <v>1347</v>
      </c>
      <c r="E170" s="153" t="s">
        <v>1348</v>
      </c>
      <c r="F170" s="175" t="s">
        <v>55</v>
      </c>
      <c r="G170" s="154">
        <v>3</v>
      </c>
      <c r="H170" s="116" t="s">
        <v>1349</v>
      </c>
      <c r="I170" s="155" t="s">
        <v>1349</v>
      </c>
      <c r="J170" s="118"/>
      <c r="K170" s="119">
        <v>259870</v>
      </c>
      <c r="L170" s="120">
        <v>129935</v>
      </c>
      <c r="M170" s="121">
        <f t="shared" si="38"/>
        <v>50</v>
      </c>
      <c r="N170" s="122" t="str">
        <f t="shared" si="39"/>
        <v/>
      </c>
      <c r="O170" s="120">
        <v>129935</v>
      </c>
      <c r="P170" s="123">
        <f t="shared" si="40"/>
        <v>50</v>
      </c>
      <c r="Q170" s="124">
        <f t="shared" si="41"/>
        <v>100</v>
      </c>
      <c r="R170" s="125">
        <v>259870</v>
      </c>
      <c r="S170" s="126">
        <v>129935</v>
      </c>
      <c r="T170" s="127">
        <f t="shared" si="42"/>
        <v>50</v>
      </c>
      <c r="U170" s="128" t="str">
        <f t="shared" si="43"/>
        <v/>
      </c>
      <c r="V170" s="120">
        <v>129935</v>
      </c>
      <c r="W170" s="129">
        <f t="shared" si="44"/>
        <v>50</v>
      </c>
      <c r="X170" s="130">
        <f t="shared" si="45"/>
        <v>100</v>
      </c>
      <c r="Y170" s="131" t="s">
        <v>57</v>
      </c>
      <c r="Z170" s="132"/>
      <c r="AA170" s="133">
        <v>15</v>
      </c>
      <c r="AB170" s="134">
        <f t="shared" si="46"/>
        <v>1.5</v>
      </c>
      <c r="AC170" s="135">
        <v>15</v>
      </c>
      <c r="AD170" s="134">
        <f t="shared" si="47"/>
        <v>1.5</v>
      </c>
      <c r="AE170" s="135">
        <v>7</v>
      </c>
      <c r="AF170" s="134">
        <f t="shared" si="48"/>
        <v>1.75</v>
      </c>
      <c r="AG170" s="136">
        <f t="shared" si="49"/>
        <v>37</v>
      </c>
      <c r="AH170" s="137">
        <f t="shared" si="50"/>
        <v>4.75</v>
      </c>
      <c r="AI170" s="133">
        <v>15</v>
      </c>
      <c r="AJ170" s="134">
        <f t="shared" si="51"/>
        <v>8.25</v>
      </c>
      <c r="AK170" s="138"/>
      <c r="AL170" s="134"/>
      <c r="AM170" s="139">
        <f t="shared" si="52"/>
        <v>15</v>
      </c>
      <c r="AN170" s="137">
        <f t="shared" si="53"/>
        <v>8.25</v>
      </c>
      <c r="AO170" s="140">
        <f t="shared" si="54"/>
        <v>13</v>
      </c>
      <c r="AQ170" s="142">
        <f t="shared" si="55"/>
        <v>116941.5</v>
      </c>
      <c r="AR170" s="142" t="str">
        <f t="shared" si="56"/>
        <v/>
      </c>
      <c r="AS170" s="135">
        <v>1319</v>
      </c>
      <c r="AT170" s="161" t="s">
        <v>1350</v>
      </c>
      <c r="AU170" s="145" t="s">
        <v>1351</v>
      </c>
      <c r="AV170" s="146" t="s">
        <v>60</v>
      </c>
      <c r="AW170" s="147" t="s">
        <v>61</v>
      </c>
      <c r="AX170" s="148" t="s">
        <v>1346</v>
      </c>
      <c r="AY170" s="145" t="s">
        <v>62</v>
      </c>
      <c r="AZ170" s="160" t="s">
        <v>1352</v>
      </c>
      <c r="BA170" s="150" t="s">
        <v>1353</v>
      </c>
      <c r="BB170" s="150" t="s">
        <v>1347</v>
      </c>
      <c r="BC170" s="151" t="s">
        <v>569</v>
      </c>
      <c r="BD170" s="150" t="s">
        <v>1353</v>
      </c>
      <c r="BE170" s="150" t="s">
        <v>1347</v>
      </c>
      <c r="BF170" s="151" t="s">
        <v>569</v>
      </c>
    </row>
    <row r="171" spans="1:58" s="141" customFormat="1" ht="67.5" x14ac:dyDescent="0.2">
      <c r="A171" s="152">
        <v>167</v>
      </c>
      <c r="B171" s="110">
        <v>81</v>
      </c>
      <c r="C171" s="111" t="s">
        <v>1346</v>
      </c>
      <c r="D171" s="183" t="s">
        <v>1347</v>
      </c>
      <c r="E171" s="153" t="s">
        <v>1354</v>
      </c>
      <c r="F171" s="175" t="s">
        <v>1057</v>
      </c>
      <c r="G171" s="154">
        <v>5</v>
      </c>
      <c r="H171" s="116" t="s">
        <v>1355</v>
      </c>
      <c r="I171" s="155" t="s">
        <v>1355</v>
      </c>
      <c r="J171" s="118"/>
      <c r="K171" s="119">
        <v>79280</v>
      </c>
      <c r="L171" s="120">
        <v>39640</v>
      </c>
      <c r="M171" s="121">
        <f t="shared" si="38"/>
        <v>50</v>
      </c>
      <c r="N171" s="122" t="str">
        <f t="shared" si="39"/>
        <v/>
      </c>
      <c r="O171" s="120">
        <v>39640</v>
      </c>
      <c r="P171" s="123">
        <f t="shared" si="40"/>
        <v>50</v>
      </c>
      <c r="Q171" s="124">
        <f t="shared" si="41"/>
        <v>100</v>
      </c>
      <c r="R171" s="125">
        <v>79280</v>
      </c>
      <c r="S171" s="126">
        <v>39640</v>
      </c>
      <c r="T171" s="127">
        <f t="shared" si="42"/>
        <v>50</v>
      </c>
      <c r="U171" s="128" t="str">
        <f t="shared" si="43"/>
        <v/>
      </c>
      <c r="V171" s="120">
        <v>39640</v>
      </c>
      <c r="W171" s="129">
        <f t="shared" si="44"/>
        <v>50</v>
      </c>
      <c r="X171" s="130">
        <f t="shared" si="45"/>
        <v>100</v>
      </c>
      <c r="Y171" s="131" t="s">
        <v>57</v>
      </c>
      <c r="Z171" s="132"/>
      <c r="AA171" s="133">
        <v>15</v>
      </c>
      <c r="AB171" s="134">
        <f t="shared" si="46"/>
        <v>1.5</v>
      </c>
      <c r="AC171" s="135">
        <v>15</v>
      </c>
      <c r="AD171" s="134">
        <f t="shared" si="47"/>
        <v>1.5</v>
      </c>
      <c r="AE171" s="135">
        <v>7</v>
      </c>
      <c r="AF171" s="134">
        <f t="shared" si="48"/>
        <v>1.75</v>
      </c>
      <c r="AG171" s="136">
        <f t="shared" si="49"/>
        <v>37</v>
      </c>
      <c r="AH171" s="137">
        <f t="shared" si="50"/>
        <v>4.75</v>
      </c>
      <c r="AI171" s="133">
        <v>15</v>
      </c>
      <c r="AJ171" s="134">
        <f t="shared" si="51"/>
        <v>8.25</v>
      </c>
      <c r="AK171" s="138"/>
      <c r="AL171" s="134"/>
      <c r="AM171" s="139">
        <f t="shared" si="52"/>
        <v>15</v>
      </c>
      <c r="AN171" s="137">
        <f t="shared" si="53"/>
        <v>8.25</v>
      </c>
      <c r="AO171" s="140">
        <f t="shared" si="54"/>
        <v>13</v>
      </c>
      <c r="AQ171" s="142" t="str">
        <f t="shared" si="55"/>
        <v/>
      </c>
      <c r="AR171" s="142">
        <f t="shared" si="56"/>
        <v>39640</v>
      </c>
      <c r="AS171" s="135">
        <v>1320</v>
      </c>
      <c r="AT171" s="161" t="s">
        <v>1356</v>
      </c>
      <c r="AU171" s="145" t="s">
        <v>1357</v>
      </c>
      <c r="AV171" s="146" t="s">
        <v>60</v>
      </c>
      <c r="AW171" s="147" t="s">
        <v>61</v>
      </c>
      <c r="AX171" s="148" t="s">
        <v>1346</v>
      </c>
      <c r="AY171" s="145" t="s">
        <v>62</v>
      </c>
      <c r="AZ171" s="160" t="s">
        <v>1352</v>
      </c>
      <c r="BA171" s="150" t="s">
        <v>1353</v>
      </c>
      <c r="BB171" s="150" t="s">
        <v>1347</v>
      </c>
      <c r="BC171" s="151" t="s">
        <v>569</v>
      </c>
      <c r="BD171" s="150" t="s">
        <v>1353</v>
      </c>
      <c r="BE171" s="150" t="s">
        <v>1347</v>
      </c>
      <c r="BF171" s="151" t="s">
        <v>569</v>
      </c>
    </row>
    <row r="172" spans="1:58" s="141" customFormat="1" ht="78.75" x14ac:dyDescent="0.2">
      <c r="A172" s="152">
        <v>168</v>
      </c>
      <c r="B172" s="110">
        <v>78</v>
      </c>
      <c r="C172" s="111" t="s">
        <v>1346</v>
      </c>
      <c r="D172" s="183" t="s">
        <v>1347</v>
      </c>
      <c r="E172" s="153" t="s">
        <v>954</v>
      </c>
      <c r="F172" s="175" t="s">
        <v>1358</v>
      </c>
      <c r="G172" s="154">
        <v>6</v>
      </c>
      <c r="H172" s="116" t="s">
        <v>1359</v>
      </c>
      <c r="I172" s="155" t="s">
        <v>1359</v>
      </c>
      <c r="J172" s="118"/>
      <c r="K172" s="119">
        <v>115600</v>
      </c>
      <c r="L172" s="120">
        <v>57800</v>
      </c>
      <c r="M172" s="121">
        <f t="shared" si="38"/>
        <v>50</v>
      </c>
      <c r="N172" s="122" t="str">
        <f t="shared" si="39"/>
        <v/>
      </c>
      <c r="O172" s="120">
        <v>57800</v>
      </c>
      <c r="P172" s="123">
        <f t="shared" si="40"/>
        <v>50</v>
      </c>
      <c r="Q172" s="124">
        <f t="shared" si="41"/>
        <v>100</v>
      </c>
      <c r="R172" s="125">
        <v>115600</v>
      </c>
      <c r="S172" s="126">
        <v>57800</v>
      </c>
      <c r="T172" s="127">
        <f t="shared" si="42"/>
        <v>50</v>
      </c>
      <c r="U172" s="128" t="str">
        <f t="shared" si="43"/>
        <v/>
      </c>
      <c r="V172" s="120">
        <v>57800</v>
      </c>
      <c r="W172" s="129">
        <f t="shared" si="44"/>
        <v>50</v>
      </c>
      <c r="X172" s="130">
        <f t="shared" si="45"/>
        <v>100</v>
      </c>
      <c r="Y172" s="131" t="s">
        <v>57</v>
      </c>
      <c r="Z172" s="132"/>
      <c r="AA172" s="133">
        <v>15</v>
      </c>
      <c r="AB172" s="134">
        <f t="shared" si="46"/>
        <v>1.5</v>
      </c>
      <c r="AC172" s="135">
        <v>15</v>
      </c>
      <c r="AD172" s="134">
        <f t="shared" si="47"/>
        <v>1.5</v>
      </c>
      <c r="AE172" s="135">
        <v>7</v>
      </c>
      <c r="AF172" s="134">
        <f t="shared" si="48"/>
        <v>1.75</v>
      </c>
      <c r="AG172" s="136">
        <f t="shared" si="49"/>
        <v>37</v>
      </c>
      <c r="AH172" s="137">
        <f t="shared" si="50"/>
        <v>4.75</v>
      </c>
      <c r="AI172" s="133">
        <v>15</v>
      </c>
      <c r="AJ172" s="134">
        <f t="shared" si="51"/>
        <v>8.25</v>
      </c>
      <c r="AK172" s="138"/>
      <c r="AL172" s="134"/>
      <c r="AM172" s="139">
        <f t="shared" si="52"/>
        <v>15</v>
      </c>
      <c r="AN172" s="137">
        <f t="shared" si="53"/>
        <v>8.25</v>
      </c>
      <c r="AO172" s="140">
        <f t="shared" si="54"/>
        <v>13</v>
      </c>
      <c r="AQ172" s="142" t="str">
        <f t="shared" si="55"/>
        <v/>
      </c>
      <c r="AR172" s="142">
        <f t="shared" si="56"/>
        <v>57800</v>
      </c>
      <c r="AS172" s="135">
        <v>1322</v>
      </c>
      <c r="AT172" s="161" t="s">
        <v>1360</v>
      </c>
      <c r="AU172" s="145" t="s">
        <v>1361</v>
      </c>
      <c r="AV172" s="146" t="s">
        <v>60</v>
      </c>
      <c r="AW172" s="147" t="s">
        <v>61</v>
      </c>
      <c r="AX172" s="148" t="s">
        <v>1346</v>
      </c>
      <c r="AY172" s="145" t="s">
        <v>62</v>
      </c>
      <c r="AZ172" s="160" t="s">
        <v>1352</v>
      </c>
      <c r="BA172" s="150" t="s">
        <v>1353</v>
      </c>
      <c r="BB172" s="150" t="s">
        <v>1347</v>
      </c>
      <c r="BC172" s="151" t="s">
        <v>569</v>
      </c>
      <c r="BD172" s="150" t="s">
        <v>1353</v>
      </c>
      <c r="BE172" s="150" t="s">
        <v>1347</v>
      </c>
      <c r="BF172" s="151" t="s">
        <v>569</v>
      </c>
    </row>
    <row r="173" spans="1:58" s="141" customFormat="1" ht="281.25" x14ac:dyDescent="0.2">
      <c r="A173" s="152">
        <v>169</v>
      </c>
      <c r="B173" s="110">
        <v>82</v>
      </c>
      <c r="C173" s="111" t="s">
        <v>1346</v>
      </c>
      <c r="D173" s="183" t="s">
        <v>1347</v>
      </c>
      <c r="E173" s="153" t="s">
        <v>462</v>
      </c>
      <c r="F173" s="175" t="s">
        <v>1362</v>
      </c>
      <c r="G173" s="154" t="s">
        <v>78</v>
      </c>
      <c r="H173" s="116" t="s">
        <v>1363</v>
      </c>
      <c r="I173" s="155" t="s">
        <v>1363</v>
      </c>
      <c r="J173" s="118"/>
      <c r="K173" s="119">
        <v>88650</v>
      </c>
      <c r="L173" s="120">
        <v>44325</v>
      </c>
      <c r="M173" s="121">
        <f t="shared" si="38"/>
        <v>50</v>
      </c>
      <c r="N173" s="122" t="str">
        <f t="shared" si="39"/>
        <v/>
      </c>
      <c r="O173" s="120">
        <v>44325</v>
      </c>
      <c r="P173" s="123">
        <f t="shared" si="40"/>
        <v>50</v>
      </c>
      <c r="Q173" s="124">
        <f t="shared" si="41"/>
        <v>100</v>
      </c>
      <c r="R173" s="125">
        <v>88650</v>
      </c>
      <c r="S173" s="126">
        <v>44325</v>
      </c>
      <c r="T173" s="127">
        <f t="shared" si="42"/>
        <v>50</v>
      </c>
      <c r="U173" s="128" t="str">
        <f t="shared" si="43"/>
        <v/>
      </c>
      <c r="V173" s="120">
        <v>44325</v>
      </c>
      <c r="W173" s="129">
        <f t="shared" si="44"/>
        <v>50</v>
      </c>
      <c r="X173" s="130">
        <f t="shared" si="45"/>
        <v>100</v>
      </c>
      <c r="Y173" s="131" t="s">
        <v>57</v>
      </c>
      <c r="Z173" s="132"/>
      <c r="AA173" s="133">
        <v>15</v>
      </c>
      <c r="AB173" s="134">
        <f t="shared" si="46"/>
        <v>1.5</v>
      </c>
      <c r="AC173" s="135">
        <v>15</v>
      </c>
      <c r="AD173" s="134">
        <f t="shared" si="47"/>
        <v>1.5</v>
      </c>
      <c r="AE173" s="135">
        <v>7</v>
      </c>
      <c r="AF173" s="134">
        <f t="shared" si="48"/>
        <v>1.75</v>
      </c>
      <c r="AG173" s="136">
        <f t="shared" si="49"/>
        <v>37</v>
      </c>
      <c r="AH173" s="137">
        <f t="shared" si="50"/>
        <v>4.75</v>
      </c>
      <c r="AI173" s="133">
        <v>9</v>
      </c>
      <c r="AJ173" s="134">
        <f t="shared" si="51"/>
        <v>4.95</v>
      </c>
      <c r="AK173" s="138"/>
      <c r="AL173" s="134"/>
      <c r="AM173" s="139">
        <f t="shared" si="52"/>
        <v>9</v>
      </c>
      <c r="AN173" s="137">
        <f t="shared" si="53"/>
        <v>4.95</v>
      </c>
      <c r="AO173" s="140">
        <f t="shared" si="54"/>
        <v>9.6999999999999993</v>
      </c>
      <c r="AQ173" s="142" t="str">
        <f t="shared" si="55"/>
        <v/>
      </c>
      <c r="AR173" s="142">
        <f t="shared" si="56"/>
        <v>44325</v>
      </c>
      <c r="AS173" s="135">
        <v>1323</v>
      </c>
      <c r="AT173" s="161" t="s">
        <v>1364</v>
      </c>
      <c r="AU173" s="145" t="s">
        <v>1365</v>
      </c>
      <c r="AV173" s="146" t="s">
        <v>60</v>
      </c>
      <c r="AW173" s="147" t="s">
        <v>61</v>
      </c>
      <c r="AX173" s="148" t="s">
        <v>1346</v>
      </c>
      <c r="AY173" s="145" t="s">
        <v>62</v>
      </c>
      <c r="AZ173" s="160" t="s">
        <v>1352</v>
      </c>
      <c r="BA173" s="150" t="s">
        <v>1353</v>
      </c>
      <c r="BB173" s="150" t="s">
        <v>1347</v>
      </c>
      <c r="BC173" s="151" t="s">
        <v>569</v>
      </c>
      <c r="BD173" s="150" t="s">
        <v>1353</v>
      </c>
      <c r="BE173" s="150" t="s">
        <v>1347</v>
      </c>
      <c r="BF173" s="151" t="s">
        <v>569</v>
      </c>
    </row>
    <row r="174" spans="1:58" s="141" customFormat="1" ht="67.5" x14ac:dyDescent="0.2">
      <c r="A174" s="152">
        <v>170</v>
      </c>
      <c r="B174" s="110">
        <v>80</v>
      </c>
      <c r="C174" s="111" t="s">
        <v>1346</v>
      </c>
      <c r="D174" s="183" t="s">
        <v>1347</v>
      </c>
      <c r="E174" s="153" t="s">
        <v>1366</v>
      </c>
      <c r="F174" s="175" t="s">
        <v>1367</v>
      </c>
      <c r="G174" s="154" t="s">
        <v>96</v>
      </c>
      <c r="H174" s="116" t="s">
        <v>1368</v>
      </c>
      <c r="I174" s="155" t="s">
        <v>1368</v>
      </c>
      <c r="J174" s="118"/>
      <c r="K174" s="119">
        <v>1040000</v>
      </c>
      <c r="L174" s="120">
        <v>500000</v>
      </c>
      <c r="M174" s="121">
        <f t="shared" si="38"/>
        <v>48.07692307692308</v>
      </c>
      <c r="N174" s="122" t="str">
        <f t="shared" si="39"/>
        <v/>
      </c>
      <c r="O174" s="120">
        <v>540000</v>
      </c>
      <c r="P174" s="123">
        <f t="shared" si="40"/>
        <v>51.923076923076927</v>
      </c>
      <c r="Q174" s="124">
        <f t="shared" si="41"/>
        <v>100</v>
      </c>
      <c r="R174" s="125">
        <v>1040000</v>
      </c>
      <c r="S174" s="126">
        <v>500000</v>
      </c>
      <c r="T174" s="127">
        <f t="shared" si="42"/>
        <v>48.08</v>
      </c>
      <c r="U174" s="128" t="str">
        <f t="shared" si="43"/>
        <v/>
      </c>
      <c r="V174" s="120">
        <v>540000</v>
      </c>
      <c r="W174" s="129">
        <f t="shared" si="44"/>
        <v>51.92</v>
      </c>
      <c r="X174" s="130">
        <f t="shared" si="45"/>
        <v>100</v>
      </c>
      <c r="Y174" s="131" t="s">
        <v>57</v>
      </c>
      <c r="Z174" s="132"/>
      <c r="AA174" s="133">
        <v>15</v>
      </c>
      <c r="AB174" s="134">
        <f t="shared" si="46"/>
        <v>1.5</v>
      </c>
      <c r="AC174" s="135">
        <v>15</v>
      </c>
      <c r="AD174" s="134">
        <f t="shared" si="47"/>
        <v>1.5</v>
      </c>
      <c r="AE174" s="135">
        <v>7</v>
      </c>
      <c r="AF174" s="134">
        <f t="shared" si="48"/>
        <v>1.75</v>
      </c>
      <c r="AG174" s="136">
        <f t="shared" si="49"/>
        <v>37</v>
      </c>
      <c r="AH174" s="137">
        <f t="shared" si="50"/>
        <v>4.75</v>
      </c>
      <c r="AI174" s="133">
        <v>3</v>
      </c>
      <c r="AJ174" s="134">
        <f t="shared" si="51"/>
        <v>1.6500000000000001</v>
      </c>
      <c r="AK174" s="138"/>
      <c r="AL174" s="134"/>
      <c r="AM174" s="139">
        <f t="shared" si="52"/>
        <v>3</v>
      </c>
      <c r="AN174" s="137">
        <f t="shared" si="53"/>
        <v>1.6500000000000001</v>
      </c>
      <c r="AO174" s="140">
        <f t="shared" si="54"/>
        <v>6.4</v>
      </c>
      <c r="AQ174" s="142">
        <f t="shared" si="55"/>
        <v>450000</v>
      </c>
      <c r="AR174" s="142" t="str">
        <f t="shared" si="56"/>
        <v/>
      </c>
      <c r="AS174" s="135">
        <v>1324</v>
      </c>
      <c r="AT174" s="161" t="s">
        <v>1369</v>
      </c>
      <c r="AU174" s="145" t="s">
        <v>1370</v>
      </c>
      <c r="AV174" s="146" t="s">
        <v>60</v>
      </c>
      <c r="AW174" s="147" t="s">
        <v>61</v>
      </c>
      <c r="AX174" s="148" t="s">
        <v>1346</v>
      </c>
      <c r="AY174" s="145" t="s">
        <v>62</v>
      </c>
      <c r="AZ174" s="160" t="s">
        <v>1352</v>
      </c>
      <c r="BA174" s="150" t="s">
        <v>1353</v>
      </c>
      <c r="BB174" s="150" t="s">
        <v>1347</v>
      </c>
      <c r="BC174" s="151" t="s">
        <v>569</v>
      </c>
      <c r="BD174" s="150" t="s">
        <v>1353</v>
      </c>
      <c r="BE174" s="150" t="s">
        <v>1347</v>
      </c>
      <c r="BF174" s="151" t="s">
        <v>569</v>
      </c>
    </row>
  </sheetData>
  <sheetProtection formatCells="0" formatColumns="0" formatRows="0" insertColumns="0" insertRows="0" deleteRows="0" sort="0" autoFilter="0"/>
  <mergeCells count="26">
    <mergeCell ref="BA3:BC3"/>
    <mergeCell ref="BD3:BF3"/>
    <mergeCell ref="AU3:AU4"/>
    <mergeCell ref="AV3:AV4"/>
    <mergeCell ref="AW3:AW4"/>
    <mergeCell ref="AX3:AX4"/>
    <mergeCell ref="AY3:AY4"/>
    <mergeCell ref="AZ3:AZ4"/>
    <mergeCell ref="Y3:Y4"/>
    <mergeCell ref="Z3:Z4"/>
    <mergeCell ref="AA3:AH3"/>
    <mergeCell ref="AI3:AN3"/>
    <mergeCell ref="AS3:AS4"/>
    <mergeCell ref="AT3:AT4"/>
    <mergeCell ref="K3:K4"/>
    <mergeCell ref="L3:M3"/>
    <mergeCell ref="O3:P3"/>
    <mergeCell ref="R3:R4"/>
    <mergeCell ref="S3:T3"/>
    <mergeCell ref="V3:W3"/>
    <mergeCell ref="A3:A4"/>
    <mergeCell ref="B3:B4"/>
    <mergeCell ref="C3:D4"/>
    <mergeCell ref="E3:E4"/>
    <mergeCell ref="F3:F4"/>
    <mergeCell ref="G3:G4"/>
  </mergeCells>
  <pageMargins left="0.19685039370078741" right="0.19685039370078741" top="0.98425196850393704" bottom="0.59055118110236227" header="0.31496062992125984" footer="0.27559055118110237"/>
  <pageSetup paperSize="9" scale="85" orientation="landscape" r:id="rId1"/>
  <headerFooter differentFirst="1">
    <oddFooter>&amp;C&amp;P</oddFooter>
    <firstHeader>&amp;L&amp;9Hodnotící formulář - souhrnná tabulka projektů
Číslo a název oblasti podpory, programu: č.1 oblast podpory Požární ochrana, program č. 1.1 Podpora jednotek PO obcí Libereckého kraje
R. vyhlášení: 2017&amp;RPříloha č.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Q19"/>
  <sheetViews>
    <sheetView tabSelected="1" zoomScale="115" zoomScaleNormal="115" workbookViewId="0">
      <selection activeCell="BU6" sqref="BU6"/>
    </sheetView>
  </sheetViews>
  <sheetFormatPr defaultRowHeight="12.75" x14ac:dyDescent="0.2"/>
  <cols>
    <col min="1" max="1" width="3" style="187" customWidth="1"/>
    <col min="2" max="2" width="3" style="2" hidden="1" customWidth="1"/>
    <col min="3" max="3" width="10.140625" style="23" customWidth="1"/>
    <col min="4" max="4" width="7.7109375" style="4" hidden="1" customWidth="1"/>
    <col min="5" max="5" width="16.85546875" style="5" customWidth="1"/>
    <col min="6" max="6" width="31.85546875" style="5" customWidth="1"/>
    <col min="7" max="7" width="3.28515625" style="6" hidden="1" customWidth="1"/>
    <col min="8" max="8" width="25.7109375" style="4" customWidth="1"/>
    <col min="9" max="9" width="19.28515625" style="4" hidden="1" customWidth="1"/>
    <col min="10" max="10" width="16.28515625" style="4" hidden="1" customWidth="1"/>
    <col min="11" max="11" width="9.140625" style="7" customWidth="1"/>
    <col min="12" max="12" width="8.42578125" style="7" customWidth="1"/>
    <col min="13" max="13" width="5.7109375" style="8" customWidth="1"/>
    <col min="14" max="14" width="4.85546875" style="9" hidden="1" customWidth="1"/>
    <col min="15" max="15" width="9.28515625" style="7" hidden="1" customWidth="1"/>
    <col min="16" max="16" width="4.85546875" style="8" hidden="1" customWidth="1"/>
    <col min="17" max="17" width="7.85546875" style="7" hidden="1" customWidth="1"/>
    <col min="18" max="18" width="9.85546875" style="7" hidden="1" customWidth="1"/>
    <col min="19" max="19" width="10.42578125" style="7" hidden="1" customWidth="1"/>
    <col min="20" max="20" width="4.85546875" style="8" hidden="1" customWidth="1"/>
    <col min="21" max="21" width="4.85546875" style="9" hidden="1" customWidth="1"/>
    <col min="22" max="22" width="7.42578125" style="10" hidden="1" customWidth="1"/>
    <col min="23" max="23" width="4.140625" style="10" hidden="1" customWidth="1"/>
    <col min="24" max="24" width="6.85546875" style="7" hidden="1" customWidth="1"/>
    <col min="25" max="25" width="11.5703125" style="11" customWidth="1"/>
    <col min="26" max="26" width="24.5703125" style="12" customWidth="1"/>
    <col min="27" max="27" width="2.7109375" style="13" hidden="1" customWidth="1"/>
    <col min="28" max="28" width="4" style="13" hidden="1" customWidth="1"/>
    <col min="29" max="29" width="2.7109375" style="13" hidden="1" customWidth="1"/>
    <col min="30" max="30" width="4" style="13" hidden="1" customWidth="1"/>
    <col min="31" max="31" width="2.7109375" style="13" hidden="1" customWidth="1"/>
    <col min="32" max="32" width="3.5703125" style="13" hidden="1" customWidth="1"/>
    <col min="33" max="33" width="2.7109375" style="13" hidden="1" customWidth="1"/>
    <col min="34" max="34" width="4" style="13" hidden="1" customWidth="1"/>
    <col min="35" max="35" width="2.7109375" style="13" hidden="1" customWidth="1"/>
    <col min="36" max="36" width="4" style="13" hidden="1" customWidth="1"/>
    <col min="37" max="37" width="2.7109375" style="14" hidden="1" customWidth="1"/>
    <col min="38" max="38" width="4" style="14" hidden="1" customWidth="1"/>
    <col min="39" max="39" width="2.85546875" style="14" hidden="1" customWidth="1"/>
    <col min="40" max="40" width="4" style="13" hidden="1" customWidth="1"/>
    <col min="41" max="41" width="5.140625" style="15" hidden="1" customWidth="1"/>
    <col min="42" max="42" width="1.140625" style="16" customWidth="1"/>
    <col min="43" max="44" width="11.5703125" style="17" hidden="1" customWidth="1"/>
    <col min="45" max="45" width="9.7109375" style="17" hidden="1" customWidth="1"/>
    <col min="46" max="46" width="9.140625" style="188" hidden="1" customWidth="1"/>
    <col min="47" max="54" width="9.140625" style="18" hidden="1" customWidth="1"/>
    <col min="55" max="55" width="6.85546875" style="189" hidden="1" customWidth="1"/>
    <col min="56" max="56" width="9.140625" style="18" hidden="1" customWidth="1"/>
    <col min="57" max="58" width="9.140625" style="16" hidden="1" customWidth="1"/>
    <col min="59" max="59" width="9.5703125" style="190" hidden="1" customWidth="1"/>
    <col min="60" max="60" width="9.140625" style="1" hidden="1" customWidth="1"/>
    <col min="61" max="61" width="9.140625" style="19" hidden="1" customWidth="1"/>
    <col min="62" max="63" width="9.140625" style="16" hidden="1" customWidth="1"/>
    <col min="64" max="64" width="9.140625" style="191" hidden="1" customWidth="1"/>
    <col min="65" max="65" width="9.140625" style="192" hidden="1" customWidth="1"/>
    <col min="66" max="66" width="9.140625" style="16" hidden="1" customWidth="1"/>
    <col min="67" max="68" width="9.140625" style="191" hidden="1" customWidth="1"/>
    <col min="69" max="69" width="9.140625" style="16" hidden="1" customWidth="1"/>
    <col min="70" max="70" width="9.140625" style="16" customWidth="1"/>
    <col min="71" max="16384" width="9.140625" style="16"/>
  </cols>
  <sheetData>
    <row r="1" spans="1:69" ht="16.5" thickBot="1" x14ac:dyDescent="0.25">
      <c r="C1" s="3" t="s">
        <v>1371</v>
      </c>
    </row>
    <row r="2" spans="1:69" ht="41.25" customHeight="1" x14ac:dyDescent="0.2">
      <c r="A2" s="193" t="s">
        <v>1372</v>
      </c>
      <c r="B2" s="25" t="s">
        <v>2</v>
      </c>
      <c r="C2" s="26" t="s">
        <v>3</v>
      </c>
      <c r="D2" s="194"/>
      <c r="E2" s="28" t="s">
        <v>4</v>
      </c>
      <c r="F2" s="29" t="s">
        <v>5</v>
      </c>
      <c r="G2" s="30" t="s">
        <v>6</v>
      </c>
      <c r="H2" s="195" t="s">
        <v>1373</v>
      </c>
      <c r="I2" s="195" t="s">
        <v>1374</v>
      </c>
      <c r="J2" s="33" t="s">
        <v>9</v>
      </c>
      <c r="K2" s="39" t="s">
        <v>1375</v>
      </c>
      <c r="L2" s="40" t="s">
        <v>11</v>
      </c>
      <c r="M2" s="41"/>
      <c r="N2" s="37" t="s">
        <v>12</v>
      </c>
      <c r="O2" s="35" t="s">
        <v>13</v>
      </c>
      <c r="P2" s="36"/>
      <c r="Q2" s="38" t="s">
        <v>14</v>
      </c>
      <c r="R2" s="39" t="s">
        <v>15</v>
      </c>
      <c r="S2" s="40" t="s">
        <v>16</v>
      </c>
      <c r="T2" s="41"/>
      <c r="U2" s="42" t="s">
        <v>12</v>
      </c>
      <c r="V2" s="43" t="s">
        <v>17</v>
      </c>
      <c r="W2" s="44"/>
      <c r="X2" s="45" t="s">
        <v>14</v>
      </c>
      <c r="Y2" s="46" t="s">
        <v>18</v>
      </c>
      <c r="Z2" s="281" t="s">
        <v>1376</v>
      </c>
      <c r="AA2" s="49" t="s">
        <v>20</v>
      </c>
      <c r="AB2" s="49"/>
      <c r="AC2" s="50"/>
      <c r="AD2" s="50"/>
      <c r="AE2" s="50"/>
      <c r="AF2" s="50"/>
      <c r="AG2" s="50"/>
      <c r="AH2" s="51"/>
      <c r="AI2" s="48" t="s">
        <v>21</v>
      </c>
      <c r="AJ2" s="49"/>
      <c r="AK2" s="50"/>
      <c r="AL2" s="50"/>
      <c r="AM2" s="50"/>
      <c r="AN2" s="51"/>
      <c r="AO2" s="52" t="s">
        <v>22</v>
      </c>
      <c r="AQ2" s="53" t="s">
        <v>23</v>
      </c>
      <c r="AR2" s="53" t="s">
        <v>24</v>
      </c>
      <c r="AS2" s="196" t="s">
        <v>25</v>
      </c>
      <c r="AT2" s="196" t="s">
        <v>1377</v>
      </c>
      <c r="AU2" s="197" t="s">
        <v>1378</v>
      </c>
      <c r="AV2" s="198" t="s">
        <v>1379</v>
      </c>
      <c r="AW2" s="198" t="s">
        <v>1380</v>
      </c>
      <c r="AX2" s="199" t="s">
        <v>1381</v>
      </c>
      <c r="AY2" s="200" t="s">
        <v>1382</v>
      </c>
      <c r="AZ2" s="201" t="s">
        <v>1383</v>
      </c>
      <c r="BA2" s="196" t="s">
        <v>1384</v>
      </c>
      <c r="BB2" s="196" t="s">
        <v>26</v>
      </c>
      <c r="BC2" s="202" t="s">
        <v>1385</v>
      </c>
      <c r="BD2" s="202" t="s">
        <v>1386</v>
      </c>
      <c r="BE2" s="196" t="s">
        <v>1387</v>
      </c>
      <c r="BF2" s="196" t="s">
        <v>1388</v>
      </c>
      <c r="BG2" s="203" t="s">
        <v>1389</v>
      </c>
      <c r="BH2" s="204" t="s">
        <v>1390</v>
      </c>
      <c r="BI2" s="205" t="s">
        <v>28</v>
      </c>
      <c r="BJ2" s="206" t="s">
        <v>29</v>
      </c>
      <c r="BK2" s="207" t="s">
        <v>32</v>
      </c>
      <c r="BL2" s="60" t="s">
        <v>33</v>
      </c>
      <c r="BM2" s="61"/>
      <c r="BN2" s="62"/>
      <c r="BO2" s="63" t="s">
        <v>34</v>
      </c>
      <c r="BP2" s="64"/>
      <c r="BQ2" s="65"/>
    </row>
    <row r="3" spans="1:69" ht="46.5" customHeight="1" thickBot="1" x14ac:dyDescent="0.25">
      <c r="A3" s="208"/>
      <c r="B3" s="67"/>
      <c r="C3" s="68"/>
      <c r="D3" s="209"/>
      <c r="E3" s="70"/>
      <c r="F3" s="71"/>
      <c r="G3" s="72"/>
      <c r="H3" s="210" t="s">
        <v>1391</v>
      </c>
      <c r="I3" s="210" t="s">
        <v>1392</v>
      </c>
      <c r="J3" s="75" t="s">
        <v>9</v>
      </c>
      <c r="K3" s="82"/>
      <c r="L3" s="83" t="s">
        <v>37</v>
      </c>
      <c r="M3" s="78" t="s">
        <v>38</v>
      </c>
      <c r="N3" s="79"/>
      <c r="O3" s="77" t="s">
        <v>37</v>
      </c>
      <c r="P3" s="80" t="s">
        <v>38</v>
      </c>
      <c r="Q3" s="81" t="s">
        <v>39</v>
      </c>
      <c r="R3" s="82"/>
      <c r="S3" s="83" t="s">
        <v>37</v>
      </c>
      <c r="T3" s="84" t="s">
        <v>38</v>
      </c>
      <c r="U3" s="85"/>
      <c r="V3" s="86" t="s">
        <v>37</v>
      </c>
      <c r="W3" s="87" t="s">
        <v>38</v>
      </c>
      <c r="X3" s="88" t="s">
        <v>39</v>
      </c>
      <c r="Y3" s="89"/>
      <c r="Z3" s="282"/>
      <c r="AA3" s="92" t="s">
        <v>40</v>
      </c>
      <c r="AB3" s="92" t="s">
        <v>38</v>
      </c>
      <c r="AC3" s="93" t="s">
        <v>41</v>
      </c>
      <c r="AD3" s="93" t="s">
        <v>38</v>
      </c>
      <c r="AE3" s="93" t="s">
        <v>42</v>
      </c>
      <c r="AF3" s="93" t="s">
        <v>38</v>
      </c>
      <c r="AG3" s="94" t="s">
        <v>43</v>
      </c>
      <c r="AH3" s="95" t="s">
        <v>44</v>
      </c>
      <c r="AI3" s="91" t="s">
        <v>45</v>
      </c>
      <c r="AJ3" s="92" t="s">
        <v>38</v>
      </c>
      <c r="AK3" s="96"/>
      <c r="AL3" s="96" t="s">
        <v>38</v>
      </c>
      <c r="AM3" s="97" t="s">
        <v>46</v>
      </c>
      <c r="AN3" s="95" t="s">
        <v>47</v>
      </c>
      <c r="AO3" s="98" t="s">
        <v>48</v>
      </c>
      <c r="AQ3" s="99" t="s">
        <v>23</v>
      </c>
      <c r="AR3" s="99" t="s">
        <v>24</v>
      </c>
      <c r="AS3" s="211" t="s">
        <v>25</v>
      </c>
      <c r="AT3" s="211" t="s">
        <v>1377</v>
      </c>
      <c r="AU3" s="212" t="s">
        <v>1378</v>
      </c>
      <c r="AV3" s="213" t="s">
        <v>1379</v>
      </c>
      <c r="AW3" s="213" t="s">
        <v>1380</v>
      </c>
      <c r="AX3" s="214" t="s">
        <v>1393</v>
      </c>
      <c r="AY3" s="215" t="s">
        <v>1382</v>
      </c>
      <c r="AZ3" s="216" t="s">
        <v>1383</v>
      </c>
      <c r="BA3" s="211" t="s">
        <v>1384</v>
      </c>
      <c r="BB3" s="211" t="s">
        <v>26</v>
      </c>
      <c r="BC3" s="217" t="s">
        <v>1385</v>
      </c>
      <c r="BD3" s="217" t="s">
        <v>1386</v>
      </c>
      <c r="BE3" s="217" t="s">
        <v>1387</v>
      </c>
      <c r="BF3" s="217" t="s">
        <v>1388</v>
      </c>
      <c r="BG3" s="217" t="s">
        <v>1389</v>
      </c>
      <c r="BH3" s="218"/>
      <c r="BI3" s="219"/>
      <c r="BJ3" s="220"/>
      <c r="BK3" s="221"/>
      <c r="BL3" s="107" t="s">
        <v>49</v>
      </c>
      <c r="BM3" s="108" t="s">
        <v>50</v>
      </c>
      <c r="BN3" s="107" t="s">
        <v>51</v>
      </c>
      <c r="BO3" s="107" t="s">
        <v>49</v>
      </c>
      <c r="BP3" s="107" t="s">
        <v>50</v>
      </c>
      <c r="BQ3" s="107" t="s">
        <v>51</v>
      </c>
    </row>
    <row r="4" spans="1:69" s="141" customFormat="1" ht="56.25" x14ac:dyDescent="0.2">
      <c r="A4" s="222">
        <v>1</v>
      </c>
      <c r="B4" s="110">
        <v>125</v>
      </c>
      <c r="C4" s="223" t="s">
        <v>150</v>
      </c>
      <c r="D4" s="224" t="s">
        <v>151</v>
      </c>
      <c r="E4" s="153" t="s">
        <v>1394</v>
      </c>
      <c r="F4" s="153" t="s">
        <v>1395</v>
      </c>
      <c r="G4" s="225" t="s">
        <v>78</v>
      </c>
      <c r="H4" s="226" t="s">
        <v>1396</v>
      </c>
      <c r="I4" s="226"/>
      <c r="J4" s="118"/>
      <c r="K4" s="125">
        <v>39866</v>
      </c>
      <c r="L4" s="126">
        <v>23866</v>
      </c>
      <c r="M4" s="121">
        <f>L4/K4*100</f>
        <v>59.865549591130282</v>
      </c>
      <c r="N4" s="122" t="str">
        <f t="shared" ref="N4:N19" si="0">IF(M4&lt;=60,"","!!!")</f>
        <v/>
      </c>
      <c r="O4" s="120">
        <v>16000</v>
      </c>
      <c r="P4" s="123">
        <f t="shared" ref="P4:P19" si="1">O4/K4*100</f>
        <v>40.134450408869718</v>
      </c>
      <c r="Q4" s="124">
        <f t="shared" ref="Q4:Q19" si="2">M4+P4</f>
        <v>100</v>
      </c>
      <c r="R4" s="125"/>
      <c r="S4" s="126"/>
      <c r="T4" s="127" t="e">
        <f t="shared" ref="T4:T19" si="3">ROUND(S4/R4*100,2)</f>
        <v>#DIV/0!</v>
      </c>
      <c r="U4" s="128" t="e">
        <f t="shared" ref="U4:U19" si="4">IF(T4&lt;=60,"","!!!")</f>
        <v>#DIV/0!</v>
      </c>
      <c r="V4" s="126"/>
      <c r="W4" s="129" t="e">
        <f t="shared" ref="W4:W19" si="5">ROUND(V4/R4*100,2)</f>
        <v>#DIV/0!</v>
      </c>
      <c r="X4" s="130" t="e">
        <f t="shared" ref="X4:X19" si="6">T4+W4</f>
        <v>#DIV/0!</v>
      </c>
      <c r="Y4" s="131" t="s">
        <v>1397</v>
      </c>
      <c r="Z4" s="283" t="s">
        <v>1398</v>
      </c>
      <c r="AA4" s="110"/>
      <c r="AB4" s="134">
        <f>AA4*0.1</f>
        <v>0</v>
      </c>
      <c r="AC4" s="135"/>
      <c r="AD4" s="134">
        <f>AC4*0.1</f>
        <v>0</v>
      </c>
      <c r="AE4" s="135"/>
      <c r="AF4" s="134">
        <f t="shared" ref="AF4:AF19" si="7">AE4*0.25</f>
        <v>0</v>
      </c>
      <c r="AG4" s="136">
        <f t="shared" ref="AG4:AG19" si="8">AA4+AC4+AE4</f>
        <v>0</v>
      </c>
      <c r="AH4" s="137">
        <f t="shared" ref="AH4:AH19" si="9">(AA4*0.1)+(AC4*0.1)+(AE4*0.25)</f>
        <v>0</v>
      </c>
      <c r="AI4" s="133"/>
      <c r="AJ4" s="134">
        <f t="shared" ref="AJ4:AJ19" si="10">AI4*0.55</f>
        <v>0</v>
      </c>
      <c r="AK4" s="138"/>
      <c r="AL4" s="134"/>
      <c r="AM4" s="139">
        <f t="shared" ref="AM4:AM19" si="11">AI4</f>
        <v>0</v>
      </c>
      <c r="AN4" s="137">
        <f t="shared" ref="AN4:AN19" si="12">(AI4*0.55)</f>
        <v>0</v>
      </c>
      <c r="AO4" s="140">
        <f t="shared" ref="AO4:AO19" si="13">AH4+AN4</f>
        <v>0</v>
      </c>
      <c r="AQ4" s="142" t="str">
        <f t="shared" ref="AQ4:AQ19" si="14">IF(S4&gt;100000,S4*0.9,"")</f>
        <v/>
      </c>
      <c r="AR4" s="142">
        <f t="shared" ref="AR4:AR19" si="15">IF(S4&lt;=100000,S4,"")</f>
        <v>0</v>
      </c>
      <c r="AS4" s="135"/>
      <c r="AT4" s="227"/>
      <c r="AU4" s="228"/>
      <c r="AV4" s="228"/>
      <c r="AW4" s="228"/>
      <c r="AX4" s="228"/>
      <c r="AY4" s="229"/>
      <c r="AZ4" s="229"/>
      <c r="BA4" s="162"/>
      <c r="BB4" s="230"/>
      <c r="BC4" s="231"/>
      <c r="BD4" s="232"/>
      <c r="BE4" s="233"/>
      <c r="BF4" s="234"/>
      <c r="BG4" s="235"/>
      <c r="BH4" s="236" t="s">
        <v>1399</v>
      </c>
      <c r="BI4" s="157" t="s">
        <v>60</v>
      </c>
      <c r="BJ4" s="158" t="s">
        <v>112</v>
      </c>
      <c r="BK4" s="236" t="s">
        <v>156</v>
      </c>
      <c r="BL4" s="237" t="s">
        <v>157</v>
      </c>
      <c r="BM4" s="237" t="s">
        <v>151</v>
      </c>
      <c r="BN4" s="237" t="s">
        <v>158</v>
      </c>
      <c r="BO4" s="237" t="s">
        <v>157</v>
      </c>
      <c r="BP4" s="237" t="s">
        <v>151</v>
      </c>
      <c r="BQ4" s="237" t="s">
        <v>158</v>
      </c>
    </row>
    <row r="5" spans="1:69" s="141" customFormat="1" ht="33.75" x14ac:dyDescent="0.2">
      <c r="A5" s="222">
        <v>2</v>
      </c>
      <c r="B5" s="110">
        <v>197</v>
      </c>
      <c r="C5" s="223" t="s">
        <v>550</v>
      </c>
      <c r="D5" s="224" t="s">
        <v>551</v>
      </c>
      <c r="E5" s="153" t="s">
        <v>1400</v>
      </c>
      <c r="F5" s="153" t="s">
        <v>1401</v>
      </c>
      <c r="G5" s="225">
        <v>3</v>
      </c>
      <c r="H5" s="226" t="s">
        <v>1402</v>
      </c>
      <c r="I5" s="226"/>
      <c r="J5" s="118"/>
      <c r="K5" s="125">
        <v>40326</v>
      </c>
      <c r="L5" s="126">
        <v>24226</v>
      </c>
      <c r="M5" s="121">
        <v>60.08</v>
      </c>
      <c r="N5" s="122" t="str">
        <f t="shared" si="0"/>
        <v>!!!</v>
      </c>
      <c r="O5" s="120">
        <v>16100</v>
      </c>
      <c r="P5" s="123">
        <f t="shared" si="1"/>
        <v>39.924614392699496</v>
      </c>
      <c r="Q5" s="124">
        <f t="shared" si="2"/>
        <v>100.00461439269949</v>
      </c>
      <c r="R5" s="125"/>
      <c r="S5" s="126"/>
      <c r="T5" s="127" t="e">
        <f t="shared" si="3"/>
        <v>#DIV/0!</v>
      </c>
      <c r="U5" s="128" t="e">
        <f t="shared" si="4"/>
        <v>#DIV/0!</v>
      </c>
      <c r="V5" s="126"/>
      <c r="W5" s="129" t="e">
        <f t="shared" si="5"/>
        <v>#DIV/0!</v>
      </c>
      <c r="X5" s="130" t="e">
        <f t="shared" si="6"/>
        <v>#DIV/0!</v>
      </c>
      <c r="Y5" s="131" t="s">
        <v>1397</v>
      </c>
      <c r="Z5" s="284" t="s">
        <v>1403</v>
      </c>
      <c r="AA5" s="110"/>
      <c r="AB5" s="134">
        <f>AA5*0.1</f>
        <v>0</v>
      </c>
      <c r="AC5" s="135"/>
      <c r="AD5" s="134">
        <f>AC5*0.1</f>
        <v>0</v>
      </c>
      <c r="AE5" s="135"/>
      <c r="AF5" s="134">
        <f t="shared" si="7"/>
        <v>0</v>
      </c>
      <c r="AG5" s="136">
        <f t="shared" si="8"/>
        <v>0</v>
      </c>
      <c r="AH5" s="137">
        <f t="shared" si="9"/>
        <v>0</v>
      </c>
      <c r="AI5" s="133"/>
      <c r="AJ5" s="134">
        <f t="shared" si="10"/>
        <v>0</v>
      </c>
      <c r="AK5" s="138"/>
      <c r="AL5" s="134"/>
      <c r="AM5" s="139">
        <f t="shared" si="11"/>
        <v>0</v>
      </c>
      <c r="AN5" s="137">
        <f t="shared" si="12"/>
        <v>0</v>
      </c>
      <c r="AO5" s="140">
        <f t="shared" si="13"/>
        <v>0</v>
      </c>
      <c r="AQ5" s="142" t="str">
        <f t="shared" si="14"/>
        <v/>
      </c>
      <c r="AR5" s="142">
        <f t="shared" si="15"/>
        <v>0</v>
      </c>
      <c r="AS5" s="135"/>
      <c r="AT5" s="227"/>
      <c r="AU5" s="228"/>
      <c r="AV5" s="228"/>
      <c r="AW5" s="228"/>
      <c r="AX5" s="228"/>
      <c r="AY5" s="229"/>
      <c r="AZ5" s="229"/>
      <c r="BA5" s="162"/>
      <c r="BB5" s="230"/>
      <c r="BC5" s="231"/>
      <c r="BD5" s="232"/>
      <c r="BE5" s="233"/>
      <c r="BF5" s="234"/>
      <c r="BG5" s="235"/>
      <c r="BH5" s="236" t="s">
        <v>1404</v>
      </c>
      <c r="BI5" s="157" t="s">
        <v>60</v>
      </c>
      <c r="BJ5" s="158" t="s">
        <v>557</v>
      </c>
      <c r="BK5" s="236" t="s">
        <v>558</v>
      </c>
      <c r="BL5" s="237" t="s">
        <v>559</v>
      </c>
      <c r="BM5" s="237" t="s">
        <v>551</v>
      </c>
      <c r="BN5" s="237" t="s">
        <v>65</v>
      </c>
      <c r="BO5" s="237" t="s">
        <v>559</v>
      </c>
      <c r="BP5" s="237" t="s">
        <v>551</v>
      </c>
      <c r="BQ5" s="237" t="s">
        <v>65</v>
      </c>
    </row>
    <row r="6" spans="1:69" s="141" customFormat="1" ht="45" x14ac:dyDescent="0.2">
      <c r="A6" s="222">
        <v>3</v>
      </c>
      <c r="B6" s="110">
        <v>72</v>
      </c>
      <c r="C6" s="223" t="s">
        <v>594</v>
      </c>
      <c r="D6" s="224" t="s">
        <v>595</v>
      </c>
      <c r="E6" s="153" t="s">
        <v>1405</v>
      </c>
      <c r="F6" s="238" t="s">
        <v>1406</v>
      </c>
      <c r="G6" s="225">
        <v>3</v>
      </c>
      <c r="H6" s="226" t="s">
        <v>1407</v>
      </c>
      <c r="I6" s="226"/>
      <c r="J6" s="118"/>
      <c r="K6" s="125">
        <v>14000</v>
      </c>
      <c r="L6" s="182">
        <v>8400</v>
      </c>
      <c r="M6" s="121">
        <f t="shared" ref="M6:M18" si="16">L6/K6*100</f>
        <v>60</v>
      </c>
      <c r="N6" s="122" t="str">
        <f t="shared" si="0"/>
        <v/>
      </c>
      <c r="O6" s="120">
        <v>5600</v>
      </c>
      <c r="P6" s="123">
        <f t="shared" si="1"/>
        <v>40</v>
      </c>
      <c r="Q6" s="124">
        <f t="shared" si="2"/>
        <v>100</v>
      </c>
      <c r="R6" s="125"/>
      <c r="S6" s="182"/>
      <c r="T6" s="127" t="e">
        <f t="shared" si="3"/>
        <v>#DIV/0!</v>
      </c>
      <c r="U6" s="128" t="e">
        <f t="shared" si="4"/>
        <v>#DIV/0!</v>
      </c>
      <c r="V6" s="126"/>
      <c r="W6" s="129" t="e">
        <f t="shared" si="5"/>
        <v>#DIV/0!</v>
      </c>
      <c r="X6" s="130" t="e">
        <f t="shared" si="6"/>
        <v>#DIV/0!</v>
      </c>
      <c r="Y6" s="131" t="s">
        <v>1397</v>
      </c>
      <c r="Z6" s="284" t="s">
        <v>1408</v>
      </c>
      <c r="AA6" s="110"/>
      <c r="AB6" s="134">
        <f>AA6*0.1</f>
        <v>0</v>
      </c>
      <c r="AC6" s="135"/>
      <c r="AD6" s="134">
        <f>AC6*0.1</f>
        <v>0</v>
      </c>
      <c r="AE6" s="135"/>
      <c r="AF6" s="134">
        <f t="shared" si="7"/>
        <v>0</v>
      </c>
      <c r="AG6" s="136">
        <f t="shared" si="8"/>
        <v>0</v>
      </c>
      <c r="AH6" s="137">
        <f t="shared" si="9"/>
        <v>0</v>
      </c>
      <c r="AI6" s="133"/>
      <c r="AJ6" s="134">
        <f t="shared" si="10"/>
        <v>0</v>
      </c>
      <c r="AK6" s="138"/>
      <c r="AL6" s="134"/>
      <c r="AM6" s="139">
        <f t="shared" si="11"/>
        <v>0</v>
      </c>
      <c r="AN6" s="137">
        <f t="shared" si="12"/>
        <v>0</v>
      </c>
      <c r="AO6" s="140">
        <f t="shared" si="13"/>
        <v>0</v>
      </c>
      <c r="AQ6" s="142" t="str">
        <f t="shared" si="14"/>
        <v/>
      </c>
      <c r="AR6" s="142">
        <f t="shared" si="15"/>
        <v>0</v>
      </c>
      <c r="AS6" s="135"/>
      <c r="AT6" s="227"/>
      <c r="AU6" s="228"/>
      <c r="AV6" s="228"/>
      <c r="AW6" s="228"/>
      <c r="AX6" s="228"/>
      <c r="AY6" s="229"/>
      <c r="AZ6" s="229"/>
      <c r="BA6" s="162"/>
      <c r="BB6" s="230"/>
      <c r="BC6" s="231"/>
      <c r="BD6" s="232"/>
      <c r="BE6" s="233"/>
      <c r="BF6" s="234"/>
      <c r="BG6" s="235"/>
      <c r="BH6" s="145" t="s">
        <v>1409</v>
      </c>
      <c r="BI6" s="146" t="s">
        <v>60</v>
      </c>
      <c r="BJ6" s="147" t="s">
        <v>133</v>
      </c>
      <c r="BK6" s="160" t="s">
        <v>600</v>
      </c>
      <c r="BL6" s="151" t="s">
        <v>601</v>
      </c>
      <c r="BM6" s="151" t="s">
        <v>595</v>
      </c>
      <c r="BN6" s="151" t="s">
        <v>602</v>
      </c>
      <c r="BO6" s="151" t="s">
        <v>601</v>
      </c>
      <c r="BP6" s="151" t="s">
        <v>595</v>
      </c>
      <c r="BQ6" s="151" t="s">
        <v>602</v>
      </c>
    </row>
    <row r="7" spans="1:69" s="141" customFormat="1" ht="67.5" x14ac:dyDescent="0.2">
      <c r="A7" s="222">
        <v>4</v>
      </c>
      <c r="B7" s="110">
        <v>209</v>
      </c>
      <c r="C7" s="223" t="s">
        <v>724</v>
      </c>
      <c r="D7" s="224" t="s">
        <v>725</v>
      </c>
      <c r="E7" s="153" t="s">
        <v>1410</v>
      </c>
      <c r="F7" s="153" t="s">
        <v>955</v>
      </c>
      <c r="G7" s="225">
        <v>6</v>
      </c>
      <c r="H7" s="226" t="s">
        <v>1411</v>
      </c>
      <c r="I7" s="226" t="s">
        <v>1412</v>
      </c>
      <c r="J7" s="118"/>
      <c r="K7" s="125">
        <v>18364</v>
      </c>
      <c r="L7" s="182">
        <v>9182</v>
      </c>
      <c r="M7" s="121">
        <f t="shared" si="16"/>
        <v>50</v>
      </c>
      <c r="N7" s="122" t="str">
        <f t="shared" si="0"/>
        <v/>
      </c>
      <c r="O7" s="120">
        <v>9182</v>
      </c>
      <c r="P7" s="123">
        <f t="shared" si="1"/>
        <v>50</v>
      </c>
      <c r="Q7" s="124">
        <f t="shared" si="2"/>
        <v>100</v>
      </c>
      <c r="R7" s="125">
        <v>18364</v>
      </c>
      <c r="S7" s="239">
        <v>9182</v>
      </c>
      <c r="T7" s="127">
        <f t="shared" si="3"/>
        <v>50</v>
      </c>
      <c r="U7" s="128" t="str">
        <f t="shared" si="4"/>
        <v/>
      </c>
      <c r="V7" s="120">
        <v>9182</v>
      </c>
      <c r="W7" s="129">
        <f t="shared" si="5"/>
        <v>50</v>
      </c>
      <c r="X7" s="130">
        <f t="shared" si="6"/>
        <v>100</v>
      </c>
      <c r="Y7" s="131" t="s">
        <v>1397</v>
      </c>
      <c r="Z7" s="284" t="s">
        <v>1408</v>
      </c>
      <c r="AA7" s="110"/>
      <c r="AB7" s="134"/>
      <c r="AC7" s="135"/>
      <c r="AD7" s="134"/>
      <c r="AE7" s="135"/>
      <c r="AF7" s="134">
        <f t="shared" si="7"/>
        <v>0</v>
      </c>
      <c r="AG7" s="136">
        <f t="shared" si="8"/>
        <v>0</v>
      </c>
      <c r="AH7" s="137">
        <f t="shared" si="9"/>
        <v>0</v>
      </c>
      <c r="AI7" s="133"/>
      <c r="AJ7" s="134">
        <f t="shared" si="10"/>
        <v>0</v>
      </c>
      <c r="AK7" s="138"/>
      <c r="AL7" s="134"/>
      <c r="AM7" s="139">
        <f t="shared" si="11"/>
        <v>0</v>
      </c>
      <c r="AN7" s="137">
        <f t="shared" si="12"/>
        <v>0</v>
      </c>
      <c r="AO7" s="140">
        <f t="shared" si="13"/>
        <v>0</v>
      </c>
      <c r="AQ7" s="142" t="str">
        <f t="shared" si="14"/>
        <v/>
      </c>
      <c r="AR7" s="142">
        <f t="shared" si="15"/>
        <v>9182</v>
      </c>
      <c r="AS7" s="135"/>
      <c r="AT7" s="227" t="s">
        <v>1413</v>
      </c>
      <c r="AU7" s="228"/>
      <c r="AV7" s="228"/>
      <c r="AW7" s="228"/>
      <c r="AX7" s="228"/>
      <c r="AY7" s="229"/>
      <c r="AZ7" s="229"/>
      <c r="BA7" s="162"/>
      <c r="BB7" s="161"/>
      <c r="BC7" s="240"/>
      <c r="BD7" s="232"/>
      <c r="BE7" s="241"/>
      <c r="BF7" s="234"/>
      <c r="BG7" s="235"/>
      <c r="BH7" s="145" t="s">
        <v>1414</v>
      </c>
      <c r="BI7" s="157" t="s">
        <v>60</v>
      </c>
      <c r="BJ7" s="158" t="s">
        <v>101</v>
      </c>
      <c r="BK7" s="236" t="s">
        <v>729</v>
      </c>
      <c r="BL7" s="242" t="s">
        <v>730</v>
      </c>
      <c r="BM7" s="242" t="s">
        <v>725</v>
      </c>
      <c r="BN7" s="237" t="s">
        <v>731</v>
      </c>
      <c r="BO7" s="242" t="s">
        <v>730</v>
      </c>
      <c r="BP7" s="242" t="s">
        <v>725</v>
      </c>
      <c r="BQ7" s="237" t="s">
        <v>731</v>
      </c>
    </row>
    <row r="8" spans="1:69" s="141" customFormat="1" ht="56.25" x14ac:dyDescent="0.2">
      <c r="A8" s="222">
        <v>5</v>
      </c>
      <c r="B8" s="110">
        <v>42</v>
      </c>
      <c r="C8" s="223" t="s">
        <v>1415</v>
      </c>
      <c r="D8" s="224" t="s">
        <v>1416</v>
      </c>
      <c r="E8" s="162" t="s">
        <v>1417</v>
      </c>
      <c r="F8" s="162" t="s">
        <v>55</v>
      </c>
      <c r="G8" s="225">
        <v>3</v>
      </c>
      <c r="H8" s="226" t="s">
        <v>1418</v>
      </c>
      <c r="I8" s="226"/>
      <c r="J8" s="118"/>
      <c r="K8" s="125">
        <v>81733</v>
      </c>
      <c r="L8" s="126">
        <v>40050</v>
      </c>
      <c r="M8" s="121">
        <f t="shared" si="16"/>
        <v>49.001015501694539</v>
      </c>
      <c r="N8" s="122" t="str">
        <f t="shared" si="0"/>
        <v/>
      </c>
      <c r="O8" s="120">
        <v>41683</v>
      </c>
      <c r="P8" s="123">
        <f t="shared" si="1"/>
        <v>50.998984498305454</v>
      </c>
      <c r="Q8" s="124">
        <f t="shared" si="2"/>
        <v>100</v>
      </c>
      <c r="R8" s="125"/>
      <c r="S8" s="126"/>
      <c r="T8" s="127" t="e">
        <f t="shared" si="3"/>
        <v>#DIV/0!</v>
      </c>
      <c r="U8" s="128" t="e">
        <f t="shared" si="4"/>
        <v>#DIV/0!</v>
      </c>
      <c r="V8" s="126"/>
      <c r="W8" s="129" t="e">
        <f t="shared" si="5"/>
        <v>#DIV/0!</v>
      </c>
      <c r="X8" s="130" t="e">
        <f t="shared" si="6"/>
        <v>#DIV/0!</v>
      </c>
      <c r="Y8" s="131" t="s">
        <v>1397</v>
      </c>
      <c r="Z8" s="283" t="s">
        <v>1419</v>
      </c>
      <c r="AA8" s="110"/>
      <c r="AB8" s="134"/>
      <c r="AC8" s="135"/>
      <c r="AD8" s="134"/>
      <c r="AE8" s="135"/>
      <c r="AF8" s="134">
        <f t="shared" si="7"/>
        <v>0</v>
      </c>
      <c r="AG8" s="136">
        <f t="shared" si="8"/>
        <v>0</v>
      </c>
      <c r="AH8" s="137">
        <f t="shared" si="9"/>
        <v>0</v>
      </c>
      <c r="AI8" s="133"/>
      <c r="AJ8" s="134">
        <f t="shared" si="10"/>
        <v>0</v>
      </c>
      <c r="AK8" s="138"/>
      <c r="AL8" s="134"/>
      <c r="AM8" s="139">
        <f t="shared" si="11"/>
        <v>0</v>
      </c>
      <c r="AN8" s="137">
        <f t="shared" si="12"/>
        <v>0</v>
      </c>
      <c r="AO8" s="140">
        <f t="shared" si="13"/>
        <v>0</v>
      </c>
      <c r="AQ8" s="142" t="str">
        <f t="shared" si="14"/>
        <v/>
      </c>
      <c r="AR8" s="142">
        <f t="shared" si="15"/>
        <v>0</v>
      </c>
      <c r="AS8" s="135"/>
      <c r="AT8" s="227" t="s">
        <v>1413</v>
      </c>
      <c r="AU8" s="228"/>
      <c r="AV8" s="228"/>
      <c r="AW8" s="228"/>
      <c r="AX8" s="228"/>
      <c r="AY8" s="229"/>
      <c r="AZ8" s="229"/>
      <c r="BA8" s="162"/>
      <c r="BB8" s="230"/>
      <c r="BC8" s="231"/>
      <c r="BD8" s="232"/>
      <c r="BE8" s="233"/>
      <c r="BF8" s="234"/>
      <c r="BG8" s="235"/>
      <c r="BH8" s="145" t="s">
        <v>1420</v>
      </c>
      <c r="BI8" s="146" t="s">
        <v>60</v>
      </c>
      <c r="BJ8" s="147" t="s">
        <v>508</v>
      </c>
      <c r="BK8" s="160" t="s">
        <v>1421</v>
      </c>
      <c r="BL8" s="150" t="s">
        <v>1422</v>
      </c>
      <c r="BM8" s="173" t="s">
        <v>1416</v>
      </c>
      <c r="BN8" s="151" t="s">
        <v>433</v>
      </c>
      <c r="BO8" s="150" t="s">
        <v>1422</v>
      </c>
      <c r="BP8" s="150" t="s">
        <v>1416</v>
      </c>
      <c r="BQ8" s="151" t="s">
        <v>433</v>
      </c>
    </row>
    <row r="9" spans="1:69" s="141" customFormat="1" ht="45" x14ac:dyDescent="0.2">
      <c r="A9" s="222">
        <v>6</v>
      </c>
      <c r="B9" s="110">
        <v>70</v>
      </c>
      <c r="C9" s="223" t="s">
        <v>1415</v>
      </c>
      <c r="D9" s="224" t="s">
        <v>1416</v>
      </c>
      <c r="E9" s="153" t="s">
        <v>1423</v>
      </c>
      <c r="F9" s="153" t="s">
        <v>1424</v>
      </c>
      <c r="G9" s="225" t="s">
        <v>78</v>
      </c>
      <c r="H9" s="226" t="s">
        <v>1425</v>
      </c>
      <c r="I9" s="226"/>
      <c r="J9" s="118"/>
      <c r="K9" s="125">
        <v>27354</v>
      </c>
      <c r="L9" s="126">
        <v>13404</v>
      </c>
      <c r="M9" s="121">
        <f t="shared" si="16"/>
        <v>49.001974117130949</v>
      </c>
      <c r="N9" s="122" t="str">
        <f t="shared" si="0"/>
        <v/>
      </c>
      <c r="O9" s="120">
        <v>13950</v>
      </c>
      <c r="P9" s="123">
        <f t="shared" si="1"/>
        <v>50.998025882869044</v>
      </c>
      <c r="Q9" s="124">
        <f t="shared" si="2"/>
        <v>100</v>
      </c>
      <c r="R9" s="125"/>
      <c r="S9" s="126"/>
      <c r="T9" s="127" t="e">
        <f t="shared" si="3"/>
        <v>#DIV/0!</v>
      </c>
      <c r="U9" s="128" t="e">
        <f t="shared" si="4"/>
        <v>#DIV/0!</v>
      </c>
      <c r="V9" s="126"/>
      <c r="W9" s="129" t="e">
        <f t="shared" si="5"/>
        <v>#DIV/0!</v>
      </c>
      <c r="X9" s="130" t="e">
        <f t="shared" si="6"/>
        <v>#DIV/0!</v>
      </c>
      <c r="Y9" s="131" t="s">
        <v>1397</v>
      </c>
      <c r="Z9" s="283" t="s">
        <v>1419</v>
      </c>
      <c r="AA9" s="110"/>
      <c r="AB9" s="134"/>
      <c r="AC9" s="135"/>
      <c r="AD9" s="134"/>
      <c r="AE9" s="135"/>
      <c r="AF9" s="134">
        <f t="shared" si="7"/>
        <v>0</v>
      </c>
      <c r="AG9" s="136">
        <f t="shared" si="8"/>
        <v>0</v>
      </c>
      <c r="AH9" s="137">
        <f t="shared" si="9"/>
        <v>0</v>
      </c>
      <c r="AI9" s="133"/>
      <c r="AJ9" s="134">
        <f t="shared" si="10"/>
        <v>0</v>
      </c>
      <c r="AK9" s="138"/>
      <c r="AL9" s="134"/>
      <c r="AM9" s="139">
        <f t="shared" si="11"/>
        <v>0</v>
      </c>
      <c r="AN9" s="137">
        <f t="shared" si="12"/>
        <v>0</v>
      </c>
      <c r="AO9" s="140">
        <f t="shared" si="13"/>
        <v>0</v>
      </c>
      <c r="AQ9" s="142" t="str">
        <f t="shared" si="14"/>
        <v/>
      </c>
      <c r="AR9" s="142">
        <f t="shared" si="15"/>
        <v>0</v>
      </c>
      <c r="AS9" s="135"/>
      <c r="AT9" s="227" t="s">
        <v>1413</v>
      </c>
      <c r="AU9" s="228"/>
      <c r="AV9" s="228"/>
      <c r="AW9" s="228"/>
      <c r="AX9" s="228"/>
      <c r="AY9" s="229"/>
      <c r="AZ9" s="229"/>
      <c r="BA9" s="162"/>
      <c r="BB9" s="230"/>
      <c r="BC9" s="231"/>
      <c r="BD9" s="232"/>
      <c r="BE9" s="233"/>
      <c r="BF9" s="234"/>
      <c r="BG9" s="235"/>
      <c r="BH9" s="145" t="s">
        <v>1426</v>
      </c>
      <c r="BI9" s="146" t="s">
        <v>60</v>
      </c>
      <c r="BJ9" s="147" t="s">
        <v>133</v>
      </c>
      <c r="BK9" s="160" t="s">
        <v>1421</v>
      </c>
      <c r="BL9" s="150" t="s">
        <v>1422</v>
      </c>
      <c r="BM9" s="150" t="s">
        <v>1416</v>
      </c>
      <c r="BN9" s="151" t="s">
        <v>433</v>
      </c>
      <c r="BO9" s="150" t="s">
        <v>1422</v>
      </c>
      <c r="BP9" s="150" t="s">
        <v>1416</v>
      </c>
      <c r="BQ9" s="151" t="s">
        <v>433</v>
      </c>
    </row>
    <row r="10" spans="1:69" s="141" customFormat="1" ht="100.5" x14ac:dyDescent="0.2">
      <c r="A10" s="222">
        <v>7</v>
      </c>
      <c r="B10" s="110">
        <v>124</v>
      </c>
      <c r="C10" s="223" t="s">
        <v>1427</v>
      </c>
      <c r="D10" s="224" t="s">
        <v>1428</v>
      </c>
      <c r="E10" s="153" t="s">
        <v>1429</v>
      </c>
      <c r="F10" s="153" t="s">
        <v>980</v>
      </c>
      <c r="G10" s="225" t="s">
        <v>96</v>
      </c>
      <c r="H10" s="226" t="s">
        <v>1430</v>
      </c>
      <c r="I10" s="226"/>
      <c r="J10" s="118"/>
      <c r="K10" s="125">
        <v>1206869.3</v>
      </c>
      <c r="L10" s="126">
        <v>724121.59999999998</v>
      </c>
      <c r="M10" s="121">
        <f t="shared" si="16"/>
        <v>60.00000165718027</v>
      </c>
      <c r="N10" s="122" t="str">
        <f t="shared" si="0"/>
        <v>!!!</v>
      </c>
      <c r="O10" s="120">
        <v>482747.7</v>
      </c>
      <c r="P10" s="123">
        <f t="shared" si="1"/>
        <v>39.999998342819723</v>
      </c>
      <c r="Q10" s="124">
        <f t="shared" si="2"/>
        <v>100</v>
      </c>
      <c r="R10" s="125"/>
      <c r="S10" s="126"/>
      <c r="T10" s="127" t="e">
        <f t="shared" si="3"/>
        <v>#DIV/0!</v>
      </c>
      <c r="U10" s="128" t="e">
        <f t="shared" si="4"/>
        <v>#DIV/0!</v>
      </c>
      <c r="V10" s="126"/>
      <c r="W10" s="129" t="e">
        <f t="shared" si="5"/>
        <v>#DIV/0!</v>
      </c>
      <c r="X10" s="130" t="e">
        <f t="shared" si="6"/>
        <v>#DIV/0!</v>
      </c>
      <c r="Y10" s="131" t="s">
        <v>1397</v>
      </c>
      <c r="Z10" s="283" t="s">
        <v>1431</v>
      </c>
      <c r="AA10" s="110"/>
      <c r="AB10" s="134"/>
      <c r="AC10" s="135"/>
      <c r="AD10" s="134"/>
      <c r="AE10" s="135"/>
      <c r="AF10" s="134">
        <f t="shared" si="7"/>
        <v>0</v>
      </c>
      <c r="AG10" s="136">
        <f t="shared" si="8"/>
        <v>0</v>
      </c>
      <c r="AH10" s="137">
        <f t="shared" si="9"/>
        <v>0</v>
      </c>
      <c r="AI10" s="133"/>
      <c r="AJ10" s="134">
        <f t="shared" si="10"/>
        <v>0</v>
      </c>
      <c r="AK10" s="138"/>
      <c r="AL10" s="134"/>
      <c r="AM10" s="139">
        <f t="shared" si="11"/>
        <v>0</v>
      </c>
      <c r="AN10" s="137">
        <f t="shared" si="12"/>
        <v>0</v>
      </c>
      <c r="AO10" s="140">
        <f t="shared" si="13"/>
        <v>0</v>
      </c>
      <c r="AQ10" s="142" t="str">
        <f t="shared" si="14"/>
        <v/>
      </c>
      <c r="AR10" s="142">
        <f t="shared" si="15"/>
        <v>0</v>
      </c>
      <c r="AS10" s="135"/>
      <c r="AT10" s="243" t="s">
        <v>1432</v>
      </c>
      <c r="AU10" s="228"/>
      <c r="AV10" s="228"/>
      <c r="AW10" s="228"/>
      <c r="AX10" s="228"/>
      <c r="AY10" s="229"/>
      <c r="AZ10" s="229"/>
      <c r="BA10" s="162"/>
      <c r="BB10" s="230"/>
      <c r="BC10" s="231"/>
      <c r="BD10" s="232"/>
      <c r="BE10" s="233"/>
      <c r="BF10" s="234"/>
      <c r="BG10" s="235"/>
      <c r="BH10" s="145" t="s">
        <v>1433</v>
      </c>
      <c r="BI10" s="157" t="s">
        <v>60</v>
      </c>
      <c r="BJ10" s="158" t="s">
        <v>61</v>
      </c>
      <c r="BK10" s="236" t="s">
        <v>1434</v>
      </c>
      <c r="BL10" s="242" t="s">
        <v>1435</v>
      </c>
      <c r="BM10" s="242" t="s">
        <v>1428</v>
      </c>
      <c r="BN10" s="237" t="s">
        <v>115</v>
      </c>
      <c r="BO10" s="242" t="s">
        <v>1435</v>
      </c>
      <c r="BP10" s="242" t="s">
        <v>1428</v>
      </c>
      <c r="BQ10" s="237" t="s">
        <v>115</v>
      </c>
    </row>
    <row r="11" spans="1:69" s="141" customFormat="1" ht="67.5" x14ac:dyDescent="0.2">
      <c r="A11" s="222">
        <v>8</v>
      </c>
      <c r="B11" s="110">
        <v>188</v>
      </c>
      <c r="C11" s="223" t="s">
        <v>735</v>
      </c>
      <c r="D11" s="224" t="s">
        <v>736</v>
      </c>
      <c r="E11" s="153" t="s">
        <v>1436</v>
      </c>
      <c r="F11" s="238" t="s">
        <v>1437</v>
      </c>
      <c r="G11" s="225" t="s">
        <v>78</v>
      </c>
      <c r="H11" s="226" t="s">
        <v>1438</v>
      </c>
      <c r="I11" s="226"/>
      <c r="J11" s="118"/>
      <c r="K11" s="125">
        <v>15144</v>
      </c>
      <c r="L11" s="182">
        <v>7420</v>
      </c>
      <c r="M11" s="121">
        <f t="shared" si="16"/>
        <v>48.996302165874269</v>
      </c>
      <c r="N11" s="122" t="str">
        <f t="shared" si="0"/>
        <v/>
      </c>
      <c r="O11" s="120">
        <v>7724</v>
      </c>
      <c r="P11" s="123">
        <f t="shared" si="1"/>
        <v>51.003697834125731</v>
      </c>
      <c r="Q11" s="124">
        <f t="shared" si="2"/>
        <v>100</v>
      </c>
      <c r="R11" s="125"/>
      <c r="S11" s="126"/>
      <c r="T11" s="127" t="e">
        <f t="shared" si="3"/>
        <v>#DIV/0!</v>
      </c>
      <c r="U11" s="128" t="e">
        <f t="shared" si="4"/>
        <v>#DIV/0!</v>
      </c>
      <c r="V11" s="126"/>
      <c r="W11" s="129" t="e">
        <f t="shared" si="5"/>
        <v>#DIV/0!</v>
      </c>
      <c r="X11" s="130" t="e">
        <f t="shared" si="6"/>
        <v>#DIV/0!</v>
      </c>
      <c r="Y11" s="131" t="s">
        <v>1397</v>
      </c>
      <c r="Z11" s="284" t="s">
        <v>1439</v>
      </c>
      <c r="AA11" s="110"/>
      <c r="AB11" s="134">
        <f t="shared" ref="AB11:AB19" si="17">AA11*0.1</f>
        <v>0</v>
      </c>
      <c r="AC11" s="135"/>
      <c r="AD11" s="134">
        <f t="shared" ref="AD11:AD19" si="18">AC11*0.1</f>
        <v>0</v>
      </c>
      <c r="AE11" s="135"/>
      <c r="AF11" s="134">
        <f t="shared" si="7"/>
        <v>0</v>
      </c>
      <c r="AG11" s="136">
        <f t="shared" si="8"/>
        <v>0</v>
      </c>
      <c r="AH11" s="137">
        <f t="shared" si="9"/>
        <v>0</v>
      </c>
      <c r="AI11" s="133"/>
      <c r="AJ11" s="134">
        <f t="shared" si="10"/>
        <v>0</v>
      </c>
      <c r="AK11" s="138"/>
      <c r="AL11" s="134"/>
      <c r="AM11" s="139">
        <f t="shared" si="11"/>
        <v>0</v>
      </c>
      <c r="AN11" s="137">
        <f t="shared" si="12"/>
        <v>0</v>
      </c>
      <c r="AO11" s="140">
        <f t="shared" si="13"/>
        <v>0</v>
      </c>
      <c r="AQ11" s="142" t="str">
        <f t="shared" si="14"/>
        <v/>
      </c>
      <c r="AR11" s="142">
        <f t="shared" si="15"/>
        <v>0</v>
      </c>
      <c r="AS11" s="135"/>
      <c r="AT11" s="227"/>
      <c r="AU11" s="228"/>
      <c r="AV11" s="228"/>
      <c r="AW11" s="228"/>
      <c r="AX11" s="228"/>
      <c r="AY11" s="229"/>
      <c r="AZ11" s="229"/>
      <c r="BA11" s="162"/>
      <c r="BB11" s="230"/>
      <c r="BC11" s="231"/>
      <c r="BD11" s="232"/>
      <c r="BE11" s="233"/>
      <c r="BF11" s="234"/>
      <c r="BG11" s="235"/>
      <c r="BH11" s="236" t="s">
        <v>1440</v>
      </c>
      <c r="BI11" s="157" t="s">
        <v>60</v>
      </c>
      <c r="BJ11" s="158" t="s">
        <v>173</v>
      </c>
      <c r="BK11" s="236" t="s">
        <v>742</v>
      </c>
      <c r="BL11" s="237" t="s">
        <v>743</v>
      </c>
      <c r="BM11" s="237" t="s">
        <v>736</v>
      </c>
      <c r="BN11" s="237" t="s">
        <v>744</v>
      </c>
      <c r="BO11" s="237" t="s">
        <v>743</v>
      </c>
      <c r="BP11" s="237" t="s">
        <v>736</v>
      </c>
      <c r="BQ11" s="237" t="s">
        <v>744</v>
      </c>
    </row>
    <row r="12" spans="1:69" s="141" customFormat="1" ht="45" x14ac:dyDescent="0.2">
      <c r="A12" s="222">
        <v>9</v>
      </c>
      <c r="B12" s="110">
        <v>75</v>
      </c>
      <c r="C12" s="223" t="s">
        <v>1441</v>
      </c>
      <c r="D12" s="224" t="s">
        <v>1442</v>
      </c>
      <c r="E12" s="153" t="s">
        <v>1443</v>
      </c>
      <c r="F12" s="153" t="s">
        <v>1444</v>
      </c>
      <c r="G12" s="225">
        <v>3</v>
      </c>
      <c r="H12" s="226" t="s">
        <v>1445</v>
      </c>
      <c r="I12" s="244"/>
      <c r="J12" s="118"/>
      <c r="K12" s="125">
        <v>20000</v>
      </c>
      <c r="L12" s="126">
        <v>12000</v>
      </c>
      <c r="M12" s="121">
        <f t="shared" si="16"/>
        <v>60</v>
      </c>
      <c r="N12" s="122" t="str">
        <f t="shared" si="0"/>
        <v/>
      </c>
      <c r="O12" s="120">
        <v>8000</v>
      </c>
      <c r="P12" s="123">
        <f t="shared" si="1"/>
        <v>40</v>
      </c>
      <c r="Q12" s="124">
        <f t="shared" si="2"/>
        <v>100</v>
      </c>
      <c r="R12" s="125"/>
      <c r="S12" s="182"/>
      <c r="T12" s="127" t="e">
        <f t="shared" si="3"/>
        <v>#DIV/0!</v>
      </c>
      <c r="U12" s="128" t="e">
        <f t="shared" si="4"/>
        <v>#DIV/0!</v>
      </c>
      <c r="V12" s="126"/>
      <c r="W12" s="129" t="e">
        <f t="shared" si="5"/>
        <v>#DIV/0!</v>
      </c>
      <c r="X12" s="130" t="e">
        <f t="shared" si="6"/>
        <v>#DIV/0!</v>
      </c>
      <c r="Y12" s="131" t="s">
        <v>1397</v>
      </c>
      <c r="Z12" s="284" t="s">
        <v>1446</v>
      </c>
      <c r="AA12" s="110"/>
      <c r="AB12" s="134">
        <f t="shared" si="17"/>
        <v>0</v>
      </c>
      <c r="AC12" s="135"/>
      <c r="AD12" s="134">
        <f t="shared" si="18"/>
        <v>0</v>
      </c>
      <c r="AE12" s="135"/>
      <c r="AF12" s="134">
        <f t="shared" si="7"/>
        <v>0</v>
      </c>
      <c r="AG12" s="136">
        <f t="shared" si="8"/>
        <v>0</v>
      </c>
      <c r="AH12" s="137">
        <f t="shared" si="9"/>
        <v>0</v>
      </c>
      <c r="AI12" s="133"/>
      <c r="AJ12" s="134">
        <f t="shared" si="10"/>
        <v>0</v>
      </c>
      <c r="AK12" s="138"/>
      <c r="AL12" s="134"/>
      <c r="AM12" s="139">
        <f t="shared" si="11"/>
        <v>0</v>
      </c>
      <c r="AN12" s="137">
        <f t="shared" si="12"/>
        <v>0</v>
      </c>
      <c r="AO12" s="140">
        <f t="shared" si="13"/>
        <v>0</v>
      </c>
      <c r="AQ12" s="142" t="str">
        <f t="shared" si="14"/>
        <v/>
      </c>
      <c r="AR12" s="142">
        <f t="shared" si="15"/>
        <v>0</v>
      </c>
      <c r="AS12" s="135"/>
      <c r="AT12" s="227"/>
      <c r="AU12" s="228"/>
      <c r="AV12" s="228"/>
      <c r="AW12" s="228"/>
      <c r="AX12" s="228"/>
      <c r="AY12" s="229"/>
      <c r="AZ12" s="229"/>
      <c r="BA12" s="162"/>
      <c r="BB12" s="230"/>
      <c r="BC12" s="231"/>
      <c r="BD12" s="232"/>
      <c r="BE12" s="233"/>
      <c r="BF12" s="234"/>
      <c r="BG12" s="235"/>
      <c r="BH12" s="145" t="s">
        <v>1447</v>
      </c>
      <c r="BI12" s="146" t="s">
        <v>60</v>
      </c>
      <c r="BJ12" s="147" t="s">
        <v>133</v>
      </c>
      <c r="BK12" s="160" t="s">
        <v>1448</v>
      </c>
      <c r="BL12" s="151" t="s">
        <v>1449</v>
      </c>
      <c r="BM12" s="151" t="s">
        <v>1442</v>
      </c>
      <c r="BN12" s="151" t="s">
        <v>104</v>
      </c>
      <c r="BO12" s="151" t="s">
        <v>1449</v>
      </c>
      <c r="BP12" s="151" t="s">
        <v>1442</v>
      </c>
      <c r="BQ12" s="151" t="s">
        <v>104</v>
      </c>
    </row>
    <row r="13" spans="1:69" s="141" customFormat="1" ht="33.75" x14ac:dyDescent="0.2">
      <c r="A13" s="222">
        <v>10</v>
      </c>
      <c r="B13" s="110">
        <v>105</v>
      </c>
      <c r="C13" s="223" t="s">
        <v>1037</v>
      </c>
      <c r="D13" s="224" t="s">
        <v>1038</v>
      </c>
      <c r="E13" s="153" t="s">
        <v>1450</v>
      </c>
      <c r="F13" s="153" t="s">
        <v>1451</v>
      </c>
      <c r="G13" s="225" t="s">
        <v>78</v>
      </c>
      <c r="H13" s="226" t="s">
        <v>1452</v>
      </c>
      <c r="I13" s="226"/>
      <c r="J13" s="118"/>
      <c r="K13" s="125">
        <v>12873</v>
      </c>
      <c r="L13" s="182">
        <v>7723.8</v>
      </c>
      <c r="M13" s="121">
        <f t="shared" si="16"/>
        <v>60</v>
      </c>
      <c r="N13" s="122" t="str">
        <f t="shared" si="0"/>
        <v/>
      </c>
      <c r="O13" s="120">
        <v>5149.2</v>
      </c>
      <c r="P13" s="123">
        <f t="shared" si="1"/>
        <v>40</v>
      </c>
      <c r="Q13" s="124">
        <f t="shared" si="2"/>
        <v>100</v>
      </c>
      <c r="R13" s="125"/>
      <c r="S13" s="182"/>
      <c r="T13" s="127" t="e">
        <f t="shared" si="3"/>
        <v>#DIV/0!</v>
      </c>
      <c r="U13" s="128" t="e">
        <f t="shared" si="4"/>
        <v>#DIV/0!</v>
      </c>
      <c r="V13" s="126"/>
      <c r="W13" s="129" t="e">
        <f t="shared" si="5"/>
        <v>#DIV/0!</v>
      </c>
      <c r="X13" s="130" t="e">
        <f t="shared" si="6"/>
        <v>#DIV/0!</v>
      </c>
      <c r="Y13" s="131" t="s">
        <v>1397</v>
      </c>
      <c r="Z13" s="284" t="s">
        <v>1408</v>
      </c>
      <c r="AA13" s="110"/>
      <c r="AB13" s="134">
        <f t="shared" si="17"/>
        <v>0</v>
      </c>
      <c r="AC13" s="135"/>
      <c r="AD13" s="134">
        <f t="shared" si="18"/>
        <v>0</v>
      </c>
      <c r="AE13" s="135"/>
      <c r="AF13" s="134">
        <f t="shared" si="7"/>
        <v>0</v>
      </c>
      <c r="AG13" s="136">
        <f t="shared" si="8"/>
        <v>0</v>
      </c>
      <c r="AH13" s="137">
        <f t="shared" si="9"/>
        <v>0</v>
      </c>
      <c r="AI13" s="133"/>
      <c r="AJ13" s="134">
        <f t="shared" si="10"/>
        <v>0</v>
      </c>
      <c r="AK13" s="138"/>
      <c r="AL13" s="134"/>
      <c r="AM13" s="139">
        <f t="shared" si="11"/>
        <v>0</v>
      </c>
      <c r="AN13" s="137">
        <f t="shared" si="12"/>
        <v>0</v>
      </c>
      <c r="AO13" s="140">
        <f t="shared" si="13"/>
        <v>0</v>
      </c>
      <c r="AQ13" s="142" t="str">
        <f t="shared" si="14"/>
        <v/>
      </c>
      <c r="AR13" s="142">
        <f t="shared" si="15"/>
        <v>0</v>
      </c>
      <c r="AS13" s="135"/>
      <c r="AT13" s="227"/>
      <c r="AU13" s="228"/>
      <c r="AV13" s="228"/>
      <c r="AW13" s="228"/>
      <c r="AX13" s="228"/>
      <c r="AY13" s="229"/>
      <c r="AZ13" s="229"/>
      <c r="BA13" s="162"/>
      <c r="BB13" s="230"/>
      <c r="BC13" s="231"/>
      <c r="BD13" s="232"/>
      <c r="BE13" s="233"/>
      <c r="BF13" s="234"/>
      <c r="BG13" s="235"/>
      <c r="BH13" s="145" t="s">
        <v>1453</v>
      </c>
      <c r="BI13" s="146" t="s">
        <v>60</v>
      </c>
      <c r="BJ13" s="147" t="s">
        <v>61</v>
      </c>
      <c r="BK13" s="160" t="s">
        <v>1044</v>
      </c>
      <c r="BL13" s="151" t="s">
        <v>1045</v>
      </c>
      <c r="BM13" s="151" t="s">
        <v>1038</v>
      </c>
      <c r="BN13" s="151" t="s">
        <v>1046</v>
      </c>
      <c r="BO13" s="151" t="s">
        <v>1045</v>
      </c>
      <c r="BP13" s="151" t="s">
        <v>1038</v>
      </c>
      <c r="BQ13" s="151" t="s">
        <v>1046</v>
      </c>
    </row>
    <row r="14" spans="1:69" s="141" customFormat="1" ht="33.75" x14ac:dyDescent="0.2">
      <c r="A14" s="222">
        <v>11</v>
      </c>
      <c r="B14" s="110">
        <v>66</v>
      </c>
      <c r="C14" s="223" t="s">
        <v>1454</v>
      </c>
      <c r="D14" s="224" t="s">
        <v>1454</v>
      </c>
      <c r="E14" s="153" t="s">
        <v>1455</v>
      </c>
      <c r="F14" s="153" t="s">
        <v>1456</v>
      </c>
      <c r="G14" s="225" t="s">
        <v>78</v>
      </c>
      <c r="H14" s="226" t="s">
        <v>1457</v>
      </c>
      <c r="I14" s="226"/>
      <c r="J14" s="118"/>
      <c r="K14" s="125">
        <v>21034</v>
      </c>
      <c r="L14" s="182">
        <v>6300</v>
      </c>
      <c r="M14" s="121">
        <f t="shared" si="16"/>
        <v>29.951507083769137</v>
      </c>
      <c r="N14" s="122" t="str">
        <f t="shared" si="0"/>
        <v/>
      </c>
      <c r="O14" s="120">
        <v>14734</v>
      </c>
      <c r="P14" s="123">
        <f t="shared" si="1"/>
        <v>70.04849291623087</v>
      </c>
      <c r="Q14" s="124">
        <f t="shared" si="2"/>
        <v>100</v>
      </c>
      <c r="R14" s="125"/>
      <c r="S14" s="126"/>
      <c r="T14" s="127" t="e">
        <f t="shared" si="3"/>
        <v>#DIV/0!</v>
      </c>
      <c r="U14" s="128" t="e">
        <f t="shared" si="4"/>
        <v>#DIV/0!</v>
      </c>
      <c r="V14" s="126"/>
      <c r="W14" s="129" t="e">
        <f t="shared" si="5"/>
        <v>#DIV/0!</v>
      </c>
      <c r="X14" s="130" t="e">
        <f t="shared" si="6"/>
        <v>#DIV/0!</v>
      </c>
      <c r="Y14" s="131" t="s">
        <v>1397</v>
      </c>
      <c r="Z14" s="284" t="s">
        <v>1408</v>
      </c>
      <c r="AA14" s="110"/>
      <c r="AB14" s="134">
        <f t="shared" si="17"/>
        <v>0</v>
      </c>
      <c r="AC14" s="135"/>
      <c r="AD14" s="134">
        <f t="shared" si="18"/>
        <v>0</v>
      </c>
      <c r="AE14" s="135"/>
      <c r="AF14" s="134">
        <f t="shared" si="7"/>
        <v>0</v>
      </c>
      <c r="AG14" s="136">
        <f t="shared" si="8"/>
        <v>0</v>
      </c>
      <c r="AH14" s="137">
        <f t="shared" si="9"/>
        <v>0</v>
      </c>
      <c r="AI14" s="133"/>
      <c r="AJ14" s="134">
        <f t="shared" si="10"/>
        <v>0</v>
      </c>
      <c r="AK14" s="138"/>
      <c r="AL14" s="134"/>
      <c r="AM14" s="139">
        <f t="shared" si="11"/>
        <v>0</v>
      </c>
      <c r="AN14" s="137">
        <f t="shared" si="12"/>
        <v>0</v>
      </c>
      <c r="AO14" s="140">
        <f t="shared" si="13"/>
        <v>0</v>
      </c>
      <c r="AQ14" s="142" t="str">
        <f t="shared" si="14"/>
        <v/>
      </c>
      <c r="AR14" s="142">
        <f t="shared" si="15"/>
        <v>0</v>
      </c>
      <c r="AS14" s="135"/>
      <c r="AT14" s="227" t="s">
        <v>1413</v>
      </c>
      <c r="AU14" s="228"/>
      <c r="AV14" s="228"/>
      <c r="AW14" s="228"/>
      <c r="AX14" s="228"/>
      <c r="AY14" s="229"/>
      <c r="AZ14" s="229"/>
      <c r="BA14" s="162"/>
      <c r="BB14" s="230"/>
      <c r="BC14" s="231"/>
      <c r="BD14" s="232"/>
      <c r="BE14" s="233"/>
      <c r="BF14" s="234"/>
      <c r="BG14" s="235"/>
      <c r="BH14" s="145" t="s">
        <v>1458</v>
      </c>
      <c r="BI14" s="146" t="s">
        <v>60</v>
      </c>
      <c r="BJ14" s="147" t="s">
        <v>133</v>
      </c>
      <c r="BK14" s="160" t="s">
        <v>1459</v>
      </c>
      <c r="BL14" s="151" t="s">
        <v>1460</v>
      </c>
      <c r="BM14" s="151" t="s">
        <v>1454</v>
      </c>
      <c r="BN14" s="151" t="s">
        <v>870</v>
      </c>
      <c r="BO14" s="151" t="s">
        <v>1460</v>
      </c>
      <c r="BP14" s="151" t="s">
        <v>1454</v>
      </c>
      <c r="BQ14" s="151" t="s">
        <v>870</v>
      </c>
    </row>
    <row r="15" spans="1:69" s="141" customFormat="1" ht="22.5" x14ac:dyDescent="0.2">
      <c r="A15" s="222">
        <v>12</v>
      </c>
      <c r="B15" s="110">
        <v>24</v>
      </c>
      <c r="C15" s="223" t="s">
        <v>1143</v>
      </c>
      <c r="D15" s="245" t="s">
        <v>1144</v>
      </c>
      <c r="E15" s="162" t="s">
        <v>1461</v>
      </c>
      <c r="F15" s="179" t="s">
        <v>1462</v>
      </c>
      <c r="G15" s="154">
        <v>3</v>
      </c>
      <c r="H15" s="226" t="s">
        <v>1463</v>
      </c>
      <c r="I15" s="226"/>
      <c r="J15" s="118"/>
      <c r="K15" s="125">
        <v>22000</v>
      </c>
      <c r="L15" s="126">
        <v>12000</v>
      </c>
      <c r="M15" s="121">
        <f t="shared" si="16"/>
        <v>54.54545454545454</v>
      </c>
      <c r="N15" s="122" t="str">
        <f t="shared" si="0"/>
        <v/>
      </c>
      <c r="O15" s="120">
        <v>10000</v>
      </c>
      <c r="P15" s="123">
        <f t="shared" si="1"/>
        <v>45.454545454545453</v>
      </c>
      <c r="Q15" s="124">
        <f t="shared" si="2"/>
        <v>100</v>
      </c>
      <c r="R15" s="125"/>
      <c r="S15" s="126"/>
      <c r="T15" s="127" t="e">
        <f t="shared" si="3"/>
        <v>#DIV/0!</v>
      </c>
      <c r="U15" s="128" t="e">
        <f t="shared" si="4"/>
        <v>#DIV/0!</v>
      </c>
      <c r="V15" s="126"/>
      <c r="W15" s="129" t="e">
        <f t="shared" si="5"/>
        <v>#DIV/0!</v>
      </c>
      <c r="X15" s="130" t="e">
        <f t="shared" si="6"/>
        <v>#DIV/0!</v>
      </c>
      <c r="Y15" s="131" t="s">
        <v>1397</v>
      </c>
      <c r="Z15" s="284" t="s">
        <v>1464</v>
      </c>
      <c r="AA15" s="110"/>
      <c r="AB15" s="134">
        <f t="shared" si="17"/>
        <v>0</v>
      </c>
      <c r="AC15" s="135"/>
      <c r="AD15" s="134">
        <f t="shared" si="18"/>
        <v>0</v>
      </c>
      <c r="AE15" s="135"/>
      <c r="AF15" s="134">
        <f t="shared" si="7"/>
        <v>0</v>
      </c>
      <c r="AG15" s="136">
        <f t="shared" si="8"/>
        <v>0</v>
      </c>
      <c r="AH15" s="137">
        <f t="shared" si="9"/>
        <v>0</v>
      </c>
      <c r="AI15" s="133"/>
      <c r="AJ15" s="134">
        <f t="shared" si="10"/>
        <v>0</v>
      </c>
      <c r="AK15" s="138"/>
      <c r="AL15" s="134"/>
      <c r="AM15" s="139">
        <f t="shared" si="11"/>
        <v>0</v>
      </c>
      <c r="AN15" s="137">
        <f t="shared" si="12"/>
        <v>0</v>
      </c>
      <c r="AO15" s="140">
        <f t="shared" si="13"/>
        <v>0</v>
      </c>
      <c r="AQ15" s="142" t="str">
        <f t="shared" si="14"/>
        <v/>
      </c>
      <c r="AR15" s="142">
        <f t="shared" si="15"/>
        <v>0</v>
      </c>
      <c r="AS15" s="143"/>
      <c r="AT15" s="246"/>
      <c r="AU15" s="228"/>
      <c r="AV15" s="228"/>
      <c r="AW15" s="228"/>
      <c r="AX15" s="228"/>
      <c r="AY15" s="247"/>
      <c r="AZ15" s="247"/>
      <c r="BA15" s="248"/>
      <c r="BB15" s="230"/>
      <c r="BC15" s="231"/>
      <c r="BD15" s="232"/>
      <c r="BE15" s="233"/>
      <c r="BF15" s="234"/>
      <c r="BG15" s="235"/>
      <c r="BH15" s="145" t="s">
        <v>1465</v>
      </c>
      <c r="BI15" s="146" t="s">
        <v>60</v>
      </c>
      <c r="BJ15" s="147" t="s">
        <v>89</v>
      </c>
      <c r="BK15" s="160" t="s">
        <v>1150</v>
      </c>
      <c r="BL15" s="150" t="s">
        <v>1151</v>
      </c>
      <c r="BM15" s="173" t="s">
        <v>1144</v>
      </c>
      <c r="BN15" s="151" t="s">
        <v>1152</v>
      </c>
      <c r="BO15" s="150" t="s">
        <v>1151</v>
      </c>
      <c r="BP15" s="150" t="s">
        <v>1144</v>
      </c>
      <c r="BQ15" s="151" t="s">
        <v>1152</v>
      </c>
    </row>
    <row r="16" spans="1:69" s="141" customFormat="1" ht="56.25" x14ac:dyDescent="0.2">
      <c r="A16" s="222">
        <v>13</v>
      </c>
      <c r="B16" s="110">
        <v>37</v>
      </c>
      <c r="C16" s="223" t="s">
        <v>1171</v>
      </c>
      <c r="D16" s="245" t="s">
        <v>1172</v>
      </c>
      <c r="E16" s="162" t="s">
        <v>1466</v>
      </c>
      <c r="F16" s="179" t="s">
        <v>1467</v>
      </c>
      <c r="G16" s="154">
        <v>3</v>
      </c>
      <c r="H16" s="226" t="s">
        <v>1468</v>
      </c>
      <c r="I16" s="226"/>
      <c r="J16" s="118"/>
      <c r="K16" s="125">
        <v>228000</v>
      </c>
      <c r="L16" s="126">
        <v>136800</v>
      </c>
      <c r="M16" s="121">
        <f t="shared" si="16"/>
        <v>60</v>
      </c>
      <c r="N16" s="122" t="str">
        <f t="shared" si="0"/>
        <v/>
      </c>
      <c r="O16" s="120">
        <v>91200</v>
      </c>
      <c r="P16" s="123">
        <f t="shared" si="1"/>
        <v>40</v>
      </c>
      <c r="Q16" s="124">
        <f t="shared" si="2"/>
        <v>100</v>
      </c>
      <c r="R16" s="125"/>
      <c r="S16" s="126"/>
      <c r="T16" s="127" t="e">
        <f t="shared" si="3"/>
        <v>#DIV/0!</v>
      </c>
      <c r="U16" s="128" t="e">
        <f t="shared" si="4"/>
        <v>#DIV/0!</v>
      </c>
      <c r="V16" s="126"/>
      <c r="W16" s="129" t="e">
        <f t="shared" si="5"/>
        <v>#DIV/0!</v>
      </c>
      <c r="X16" s="130" t="e">
        <f t="shared" si="6"/>
        <v>#DIV/0!</v>
      </c>
      <c r="Y16" s="131" t="s">
        <v>1397</v>
      </c>
      <c r="Z16" s="283" t="s">
        <v>1469</v>
      </c>
      <c r="AA16" s="110"/>
      <c r="AB16" s="134">
        <f t="shared" si="17"/>
        <v>0</v>
      </c>
      <c r="AC16" s="135"/>
      <c r="AD16" s="134">
        <f t="shared" si="18"/>
        <v>0</v>
      </c>
      <c r="AE16" s="135"/>
      <c r="AF16" s="134">
        <f t="shared" si="7"/>
        <v>0</v>
      </c>
      <c r="AG16" s="136">
        <f t="shared" si="8"/>
        <v>0</v>
      </c>
      <c r="AH16" s="137">
        <f t="shared" si="9"/>
        <v>0</v>
      </c>
      <c r="AI16" s="133"/>
      <c r="AJ16" s="134">
        <f t="shared" si="10"/>
        <v>0</v>
      </c>
      <c r="AK16" s="138"/>
      <c r="AL16" s="134"/>
      <c r="AM16" s="139">
        <f t="shared" si="11"/>
        <v>0</v>
      </c>
      <c r="AN16" s="137">
        <f t="shared" si="12"/>
        <v>0</v>
      </c>
      <c r="AO16" s="140">
        <f t="shared" si="13"/>
        <v>0</v>
      </c>
      <c r="AQ16" s="142" t="str">
        <f t="shared" si="14"/>
        <v/>
      </c>
      <c r="AR16" s="142">
        <f t="shared" si="15"/>
        <v>0</v>
      </c>
      <c r="AS16" s="143"/>
      <c r="AT16" s="246" t="s">
        <v>1413</v>
      </c>
      <c r="AU16" s="228"/>
      <c r="AV16" s="228"/>
      <c r="AW16" s="228"/>
      <c r="AX16" s="228"/>
      <c r="AY16" s="247"/>
      <c r="AZ16" s="247"/>
      <c r="BA16" s="248"/>
      <c r="BB16" s="230"/>
      <c r="BC16" s="231"/>
      <c r="BD16" s="232"/>
      <c r="BE16" s="233"/>
      <c r="BF16" s="234"/>
      <c r="BG16" s="235"/>
      <c r="BH16" s="145" t="s">
        <v>1470</v>
      </c>
      <c r="BI16" s="146" t="s">
        <v>60</v>
      </c>
      <c r="BJ16" s="147" t="s">
        <v>508</v>
      </c>
      <c r="BK16" s="160" t="s">
        <v>1179</v>
      </c>
      <c r="BL16" s="150" t="s">
        <v>1180</v>
      </c>
      <c r="BM16" s="173" t="s">
        <v>1172</v>
      </c>
      <c r="BN16" s="151" t="s">
        <v>433</v>
      </c>
      <c r="BO16" s="150" t="s">
        <v>1180</v>
      </c>
      <c r="BP16" s="150" t="s">
        <v>1172</v>
      </c>
      <c r="BQ16" s="151" t="s">
        <v>433</v>
      </c>
    </row>
    <row r="17" spans="1:69" s="141" customFormat="1" ht="56.25" x14ac:dyDescent="0.2">
      <c r="A17" s="222">
        <v>14</v>
      </c>
      <c r="B17" s="110">
        <v>208</v>
      </c>
      <c r="C17" s="223" t="s">
        <v>1234</v>
      </c>
      <c r="D17" s="245" t="s">
        <v>1235</v>
      </c>
      <c r="E17" s="153" t="s">
        <v>1471</v>
      </c>
      <c r="F17" s="176" t="s">
        <v>1472</v>
      </c>
      <c r="G17" s="154" t="s">
        <v>161</v>
      </c>
      <c r="H17" s="226" t="s">
        <v>1473</v>
      </c>
      <c r="I17" s="226"/>
      <c r="J17" s="118"/>
      <c r="K17" s="125">
        <v>87700</v>
      </c>
      <c r="L17" s="126">
        <v>52620</v>
      </c>
      <c r="M17" s="121">
        <f t="shared" si="16"/>
        <v>60</v>
      </c>
      <c r="N17" s="122" t="str">
        <f t="shared" si="0"/>
        <v/>
      </c>
      <c r="O17" s="120">
        <v>35080</v>
      </c>
      <c r="P17" s="123">
        <f t="shared" si="1"/>
        <v>40</v>
      </c>
      <c r="Q17" s="124">
        <f t="shared" si="2"/>
        <v>100</v>
      </c>
      <c r="R17" s="125"/>
      <c r="S17" s="126"/>
      <c r="T17" s="127" t="e">
        <f t="shared" si="3"/>
        <v>#DIV/0!</v>
      </c>
      <c r="U17" s="128" t="e">
        <f t="shared" si="4"/>
        <v>#DIV/0!</v>
      </c>
      <c r="V17" s="126"/>
      <c r="W17" s="129" t="e">
        <f t="shared" si="5"/>
        <v>#DIV/0!</v>
      </c>
      <c r="X17" s="130" t="e">
        <f t="shared" si="6"/>
        <v>#DIV/0!</v>
      </c>
      <c r="Y17" s="131" t="s">
        <v>1397</v>
      </c>
      <c r="Z17" s="284" t="s">
        <v>1474</v>
      </c>
      <c r="AA17" s="110"/>
      <c r="AB17" s="134">
        <f t="shared" si="17"/>
        <v>0</v>
      </c>
      <c r="AC17" s="135"/>
      <c r="AD17" s="134">
        <f t="shared" si="18"/>
        <v>0</v>
      </c>
      <c r="AE17" s="135"/>
      <c r="AF17" s="134">
        <f t="shared" si="7"/>
        <v>0</v>
      </c>
      <c r="AG17" s="136">
        <f t="shared" si="8"/>
        <v>0</v>
      </c>
      <c r="AH17" s="137">
        <f t="shared" si="9"/>
        <v>0</v>
      </c>
      <c r="AI17" s="133"/>
      <c r="AJ17" s="134">
        <f t="shared" si="10"/>
        <v>0</v>
      </c>
      <c r="AK17" s="138"/>
      <c r="AL17" s="134"/>
      <c r="AM17" s="139">
        <f t="shared" si="11"/>
        <v>0</v>
      </c>
      <c r="AN17" s="137">
        <f t="shared" si="12"/>
        <v>0</v>
      </c>
      <c r="AO17" s="140">
        <f t="shared" si="13"/>
        <v>0</v>
      </c>
      <c r="AQ17" s="142" t="str">
        <f t="shared" si="14"/>
        <v/>
      </c>
      <c r="AR17" s="142">
        <f t="shared" si="15"/>
        <v>0</v>
      </c>
      <c r="AS17" s="143"/>
      <c r="AT17" s="246"/>
      <c r="AU17" s="228"/>
      <c r="AV17" s="228"/>
      <c r="AW17" s="228"/>
      <c r="AX17" s="228"/>
      <c r="AY17" s="247"/>
      <c r="AZ17" s="247"/>
      <c r="BA17" s="248"/>
      <c r="BB17" s="230"/>
      <c r="BC17" s="231"/>
      <c r="BD17" s="232"/>
      <c r="BE17" s="233"/>
      <c r="BF17" s="234"/>
      <c r="BG17" s="235"/>
      <c r="BH17" s="236" t="s">
        <v>1475</v>
      </c>
      <c r="BI17" s="157" t="s">
        <v>60</v>
      </c>
      <c r="BJ17" s="158" t="s">
        <v>101</v>
      </c>
      <c r="BK17" s="236" t="s">
        <v>1241</v>
      </c>
      <c r="BL17" s="237" t="s">
        <v>1242</v>
      </c>
      <c r="BM17" s="237" t="s">
        <v>1235</v>
      </c>
      <c r="BN17" s="237" t="s">
        <v>149</v>
      </c>
      <c r="BO17" s="237" t="s">
        <v>1242</v>
      </c>
      <c r="BP17" s="237" t="s">
        <v>1235</v>
      </c>
      <c r="BQ17" s="237" t="s">
        <v>149</v>
      </c>
    </row>
    <row r="18" spans="1:69" s="141" customFormat="1" ht="45" x14ac:dyDescent="0.2">
      <c r="A18" s="222">
        <v>15</v>
      </c>
      <c r="B18" s="110">
        <v>206</v>
      </c>
      <c r="C18" s="249" t="s">
        <v>1234</v>
      </c>
      <c r="D18" s="224" t="s">
        <v>1235</v>
      </c>
      <c r="E18" s="153" t="s">
        <v>1476</v>
      </c>
      <c r="F18" s="176" t="s">
        <v>1472</v>
      </c>
      <c r="G18" s="154">
        <v>6</v>
      </c>
      <c r="H18" s="226" t="s">
        <v>1477</v>
      </c>
      <c r="I18" s="226"/>
      <c r="J18" s="118"/>
      <c r="K18" s="125">
        <v>152540</v>
      </c>
      <c r="L18" s="126">
        <v>91524</v>
      </c>
      <c r="M18" s="121">
        <f t="shared" si="16"/>
        <v>60</v>
      </c>
      <c r="N18" s="122" t="str">
        <f t="shared" si="0"/>
        <v/>
      </c>
      <c r="O18" s="120">
        <v>61016</v>
      </c>
      <c r="P18" s="123">
        <f t="shared" si="1"/>
        <v>40</v>
      </c>
      <c r="Q18" s="124">
        <f t="shared" si="2"/>
        <v>100</v>
      </c>
      <c r="R18" s="125"/>
      <c r="S18" s="126"/>
      <c r="T18" s="127" t="e">
        <f t="shared" si="3"/>
        <v>#DIV/0!</v>
      </c>
      <c r="U18" s="128" t="e">
        <f t="shared" si="4"/>
        <v>#DIV/0!</v>
      </c>
      <c r="V18" s="126"/>
      <c r="W18" s="129" t="e">
        <f t="shared" si="5"/>
        <v>#DIV/0!</v>
      </c>
      <c r="X18" s="130" t="e">
        <f t="shared" si="6"/>
        <v>#DIV/0!</v>
      </c>
      <c r="Y18" s="131" t="s">
        <v>1397</v>
      </c>
      <c r="Z18" s="284" t="s">
        <v>1478</v>
      </c>
      <c r="AA18" s="110"/>
      <c r="AB18" s="134">
        <f t="shared" si="17"/>
        <v>0</v>
      </c>
      <c r="AC18" s="135"/>
      <c r="AD18" s="134">
        <f t="shared" si="18"/>
        <v>0</v>
      </c>
      <c r="AE18" s="135"/>
      <c r="AF18" s="134">
        <f t="shared" si="7"/>
        <v>0</v>
      </c>
      <c r="AG18" s="136">
        <f t="shared" si="8"/>
        <v>0</v>
      </c>
      <c r="AH18" s="137">
        <f t="shared" si="9"/>
        <v>0</v>
      </c>
      <c r="AI18" s="133"/>
      <c r="AJ18" s="134">
        <f t="shared" si="10"/>
        <v>0</v>
      </c>
      <c r="AK18" s="138"/>
      <c r="AL18" s="134"/>
      <c r="AM18" s="139">
        <f t="shared" si="11"/>
        <v>0</v>
      </c>
      <c r="AN18" s="137">
        <f t="shared" si="12"/>
        <v>0</v>
      </c>
      <c r="AO18" s="140">
        <f t="shared" si="13"/>
        <v>0</v>
      </c>
      <c r="AQ18" s="142" t="str">
        <f t="shared" si="14"/>
        <v/>
      </c>
      <c r="AR18" s="142">
        <f t="shared" si="15"/>
        <v>0</v>
      </c>
      <c r="AS18" s="135"/>
      <c r="AT18" s="246"/>
      <c r="AU18" s="228"/>
      <c r="AV18" s="228"/>
      <c r="AW18" s="228"/>
      <c r="AX18" s="228"/>
      <c r="AY18" s="229"/>
      <c r="AZ18" s="229"/>
      <c r="BA18" s="162"/>
      <c r="BB18" s="230"/>
      <c r="BC18" s="250"/>
      <c r="BD18" s="250"/>
      <c r="BE18" s="233"/>
      <c r="BF18" s="234"/>
      <c r="BG18" s="235"/>
      <c r="BH18" s="236" t="s">
        <v>1479</v>
      </c>
      <c r="BI18" s="157" t="s">
        <v>60</v>
      </c>
      <c r="BJ18" s="158" t="s">
        <v>101</v>
      </c>
      <c r="BK18" s="236" t="s">
        <v>1241</v>
      </c>
      <c r="BL18" s="237" t="s">
        <v>1242</v>
      </c>
      <c r="BM18" s="237" t="s">
        <v>1235</v>
      </c>
      <c r="BN18" s="237" t="s">
        <v>149</v>
      </c>
      <c r="BO18" s="237" t="s">
        <v>1242</v>
      </c>
      <c r="BP18" s="237" t="s">
        <v>1235</v>
      </c>
      <c r="BQ18" s="237" t="s">
        <v>149</v>
      </c>
    </row>
    <row r="19" spans="1:69" s="141" customFormat="1" ht="79.5" thickBot="1" x14ac:dyDescent="0.25">
      <c r="A19" s="251">
        <v>16</v>
      </c>
      <c r="B19" s="252">
        <v>225</v>
      </c>
      <c r="C19" s="253" t="s">
        <v>1480</v>
      </c>
      <c r="D19" s="254" t="s">
        <v>1481</v>
      </c>
      <c r="E19" s="255" t="s">
        <v>54</v>
      </c>
      <c r="F19" s="256" t="s">
        <v>1482</v>
      </c>
      <c r="G19" s="257"/>
      <c r="H19" s="258" t="s">
        <v>1483</v>
      </c>
      <c r="I19" s="258"/>
      <c r="J19" s="259"/>
      <c r="K19" s="260">
        <v>134313</v>
      </c>
      <c r="L19" s="261">
        <v>80587</v>
      </c>
      <c r="M19" s="262">
        <v>60</v>
      </c>
      <c r="N19" s="263" t="str">
        <f t="shared" si="0"/>
        <v/>
      </c>
      <c r="O19" s="264">
        <v>53726</v>
      </c>
      <c r="P19" s="265">
        <f t="shared" si="1"/>
        <v>40.000595623655194</v>
      </c>
      <c r="Q19" s="266">
        <f t="shared" si="2"/>
        <v>100.00059562365519</v>
      </c>
      <c r="R19" s="260"/>
      <c r="S19" s="261"/>
      <c r="T19" s="267" t="e">
        <f t="shared" si="3"/>
        <v>#DIV/0!</v>
      </c>
      <c r="U19" s="268" t="e">
        <f t="shared" si="4"/>
        <v>#DIV/0!</v>
      </c>
      <c r="V19" s="261"/>
      <c r="W19" s="269" t="e">
        <f t="shared" si="5"/>
        <v>#DIV/0!</v>
      </c>
      <c r="X19" s="270" t="e">
        <f t="shared" si="6"/>
        <v>#DIV/0!</v>
      </c>
      <c r="Y19" s="271" t="s">
        <v>1397</v>
      </c>
      <c r="Z19" s="285" t="s">
        <v>1484</v>
      </c>
      <c r="AA19" s="252"/>
      <c r="AB19" s="273">
        <f t="shared" si="17"/>
        <v>0</v>
      </c>
      <c r="AC19" s="274"/>
      <c r="AD19" s="273">
        <f t="shared" si="18"/>
        <v>0</v>
      </c>
      <c r="AE19" s="274"/>
      <c r="AF19" s="273">
        <f t="shared" si="7"/>
        <v>0</v>
      </c>
      <c r="AG19" s="275">
        <f t="shared" si="8"/>
        <v>0</v>
      </c>
      <c r="AH19" s="276">
        <f t="shared" si="9"/>
        <v>0</v>
      </c>
      <c r="AI19" s="272"/>
      <c r="AJ19" s="273">
        <f t="shared" si="10"/>
        <v>0</v>
      </c>
      <c r="AK19" s="277"/>
      <c r="AL19" s="273"/>
      <c r="AM19" s="278">
        <f t="shared" si="11"/>
        <v>0</v>
      </c>
      <c r="AN19" s="276">
        <f t="shared" si="12"/>
        <v>0</v>
      </c>
      <c r="AO19" s="279">
        <f t="shared" si="13"/>
        <v>0</v>
      </c>
      <c r="AQ19" s="142" t="str">
        <f t="shared" si="14"/>
        <v/>
      </c>
      <c r="AR19" s="142">
        <f t="shared" si="15"/>
        <v>0</v>
      </c>
      <c r="AS19" s="143"/>
      <c r="AT19" s="246"/>
      <c r="AU19" s="228"/>
      <c r="AV19" s="228"/>
      <c r="AW19" s="228"/>
      <c r="AX19" s="228"/>
      <c r="AY19" s="247"/>
      <c r="AZ19" s="247"/>
      <c r="BA19" s="248"/>
      <c r="BB19" s="230"/>
      <c r="BC19" s="241"/>
      <c r="BD19" s="231"/>
      <c r="BE19" s="280"/>
      <c r="BF19" s="234"/>
      <c r="BG19" s="235"/>
      <c r="BH19" s="236" t="s">
        <v>1485</v>
      </c>
      <c r="BI19" s="157" t="s">
        <v>60</v>
      </c>
      <c r="BJ19" s="158" t="s">
        <v>101</v>
      </c>
      <c r="BK19" s="236" t="s">
        <v>1486</v>
      </c>
      <c r="BL19" s="237" t="s">
        <v>1487</v>
      </c>
      <c r="BM19" s="237" t="s">
        <v>1481</v>
      </c>
      <c r="BN19" s="237" t="s">
        <v>1488</v>
      </c>
      <c r="BO19" s="237" t="s">
        <v>1487</v>
      </c>
      <c r="BP19" s="237" t="s">
        <v>1481</v>
      </c>
      <c r="BQ19" s="237" t="s">
        <v>1488</v>
      </c>
    </row>
  </sheetData>
  <sheetProtection formatCells="0" formatColumns="0" formatRows="0" insertColumns="0" insertRows="0" deleteRows="0" sort="0" autoFilter="0"/>
  <mergeCells count="22">
    <mergeCell ref="BJ2:BJ3"/>
    <mergeCell ref="BK2:BK3"/>
    <mergeCell ref="BL2:BN2"/>
    <mergeCell ref="BO2:BQ2"/>
    <mergeCell ref="Y2:Y3"/>
    <mergeCell ref="Z2:Z3"/>
    <mergeCell ref="AA2:AH2"/>
    <mergeCell ref="AI2:AN2"/>
    <mergeCell ref="BH2:BH3"/>
    <mergeCell ref="BI2:BI3"/>
    <mergeCell ref="K2:K3"/>
    <mergeCell ref="L2:M2"/>
    <mergeCell ref="O2:P2"/>
    <mergeCell ref="R2:R3"/>
    <mergeCell ref="S2:T2"/>
    <mergeCell ref="V2:W2"/>
    <mergeCell ref="A2:A3"/>
    <mergeCell ref="B2:B3"/>
    <mergeCell ref="C2:D3"/>
    <mergeCell ref="E2:E3"/>
    <mergeCell ref="F2:F3"/>
    <mergeCell ref="G2:G3"/>
  </mergeCells>
  <pageMargins left="0.19685039370078741" right="0.19685039370078741" top="0.98425196850393704" bottom="0.59055118110236227" header="0.31496062992125984" footer="0.27559055118110237"/>
  <pageSetup paperSize="9" firstPageNumber="39" orientation="landscape" r:id="rId1"/>
  <headerFooter differentFirst="1">
    <oddFooter>&amp;C&amp;P</oddFooter>
    <firstHeader>&amp;LHodnotící formulář - souhrnná tabulka projektů
Číslo a název oblasti podpory, programu: č.1 oblast podpory Požární ochrana, program č. 1.1 Podpora jednotek PO obcí Libereckého kraje
R. vyhlášení: 2017&amp;RPříloha č. 2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2017_podporeno_1_1</vt:lpstr>
      <vt:lpstr>2017_nepodporeno_1_1</vt:lpstr>
      <vt:lpstr>'2017_nepodporeno_1_1'!Názvy_tisku</vt:lpstr>
      <vt:lpstr>'2017_podporeno_1_1'!Názvy_tisku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2017-05-31T14:30:21Z</cp:lastPrinted>
  <dcterms:created xsi:type="dcterms:W3CDTF">2017-05-31T14:23:50Z</dcterms:created>
  <dcterms:modified xsi:type="dcterms:W3CDTF">2017-05-31T14:30:38Z</dcterms:modified>
</cp:coreProperties>
</file>